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4teey\Downloads\"/>
    </mc:Choice>
  </mc:AlternateContent>
  <xr:revisionPtr revIDLastSave="0" documentId="13_ncr:1_{7FA88CE2-5216-4461-B21D-5355CD9FD855}" xr6:coauthVersionLast="47" xr6:coauthVersionMax="47" xr10:uidLastSave="{00000000-0000-0000-0000-000000000000}"/>
  <bookViews>
    <workbookView xWindow="-38520" yWindow="-4785" windowWidth="38640" windowHeight="15840" xr2:uid="{659F0253-51A1-4C95-A9D5-A75B10CA9DFD}"/>
  </bookViews>
  <sheets>
    <sheet name="ANEXO 2" sheetId="3" r:id="rId1"/>
    <sheet name="Listas" sheetId="2" state="hidden" r:id="rId2"/>
  </sheets>
  <externalReferences>
    <externalReference r:id="rId3"/>
    <externalReference r:id="rId4"/>
  </externalReferences>
  <definedNames>
    <definedName name="_xlnm._FilterDatabase" localSheetId="0" hidden="1">'ANEXO 2'!$A$4:$U$60</definedName>
    <definedName name="MG" localSheetId="0">[1]PROPOSTA!#REF!</definedName>
    <definedName name="MG" localSheetId="1">#REF!</definedName>
    <definedName name="MG">[2]PROPOSTA!#REF!</definedName>
    <definedName name="_xlnm.Print_Area" localSheetId="0">'ANEXO 2'!$A$1:$U$60</definedName>
    <definedName name="R___R_ASSESSORIA_E_CORRETAGEM_DE_SEGUROS_LTDA_S_C" localSheetId="0">#REF!</definedName>
    <definedName name="R___R_ASSESSORIA_E_CORRETAGEM_DE_SEGUROS_LTDA_S_C" localSheetId="1">#REF!</definedName>
    <definedName name="R___R_ASSESSORIA_E_CORRETAGEM_DE_SEGUROS_LTDA_S_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0" i="3" l="1"/>
  <c r="T60" i="3"/>
  <c r="P60" i="3"/>
  <c r="M60" i="3"/>
  <c r="R60" i="3" l="1"/>
  <c r="N60" i="3"/>
  <c r="Q60" i="3" l="1"/>
  <c r="S60" i="3"/>
  <c r="S1" i="2" l="1"/>
  <c r="G3" i="2"/>
  <c r="H1" i="2" s="1"/>
  <c r="V1" i="2" l="1"/>
  <c r="N1" i="2" l="1"/>
  <c r="P1" i="2" l="1"/>
</calcChain>
</file>

<file path=xl/sharedStrings.xml><?xml version="1.0" encoding="utf-8"?>
<sst xmlns="http://schemas.openxmlformats.org/spreadsheetml/2006/main" count="436" uniqueCount="259">
  <si>
    <t>PR</t>
  </si>
  <si>
    <t>SP</t>
  </si>
  <si>
    <t>BA</t>
  </si>
  <si>
    <t>GO</t>
  </si>
  <si>
    <t>MA</t>
  </si>
  <si>
    <t>MG</t>
  </si>
  <si>
    <t>Anual</t>
  </si>
  <si>
    <t>CEP</t>
  </si>
  <si>
    <t>RS</t>
  </si>
  <si>
    <t>JURÍDICA</t>
  </si>
  <si>
    <t>FÍSICA</t>
  </si>
  <si>
    <t>SC</t>
  </si>
  <si>
    <t>MS</t>
  </si>
  <si>
    <t>NÃO</t>
  </si>
  <si>
    <t>Rio Grande do Sul </t>
  </si>
  <si>
    <t>Item a Item</t>
  </si>
  <si>
    <t>PAGÉ</t>
  </si>
  <si>
    <t>Hortaliças Diversas</t>
  </si>
  <si>
    <t>Galvanizada</t>
  </si>
  <si>
    <t>Aviário</t>
  </si>
  <si>
    <t>Depósito de Rações</t>
  </si>
  <si>
    <t>Área de Inspeção Sanitária</t>
  </si>
  <si>
    <t>Mista</t>
  </si>
  <si>
    <t>Fibrocimento 4mm</t>
  </si>
  <si>
    <t>RECOMPOSIÇÃO DE DOCUMENTOS</t>
  </si>
  <si>
    <t>UF</t>
  </si>
  <si>
    <t>MT</t>
  </si>
  <si>
    <t>SIM</t>
  </si>
  <si>
    <t>Seguro Novo</t>
  </si>
  <si>
    <t xml:space="preserve">MULTIPLICADOR </t>
  </si>
  <si>
    <t>% DESC.</t>
  </si>
  <si>
    <t>Selecione</t>
  </si>
  <si>
    <t>Renov. Outra Seg.</t>
  </si>
  <si>
    <t>Cotação Seguro Penhor Rural</t>
  </si>
  <si>
    <t>Acre </t>
  </si>
  <si>
    <t>Alagoas </t>
  </si>
  <si>
    <t>Plurianual</t>
  </si>
  <si>
    <t>Amapá </t>
  </si>
  <si>
    <t>Amazonas </t>
  </si>
  <si>
    <t>Bahia </t>
  </si>
  <si>
    <t>Ceará</t>
  </si>
  <si>
    <t>Distrito Federal </t>
  </si>
  <si>
    <t>Espírito Santo </t>
  </si>
  <si>
    <t>Goiás </t>
  </si>
  <si>
    <t>Maranhão </t>
  </si>
  <si>
    <t>Mato Grosso </t>
  </si>
  <si>
    <t>Mato Grosso do Sul </t>
  </si>
  <si>
    <t>Minas Gerais </t>
  </si>
  <si>
    <t>Pará  </t>
  </si>
  <si>
    <t>Paraíba </t>
  </si>
  <si>
    <t>Paraná </t>
  </si>
  <si>
    <t>Pernambuco</t>
  </si>
  <si>
    <t>Piauí </t>
  </si>
  <si>
    <t>Rio de Janeiro </t>
  </si>
  <si>
    <t>Rio Grande do Norte </t>
  </si>
  <si>
    <t>Rondônia </t>
  </si>
  <si>
    <t>Roraima</t>
  </si>
  <si>
    <t>Santa Catarina</t>
  </si>
  <si>
    <t>São Paulo </t>
  </si>
  <si>
    <t>Sergipe </t>
  </si>
  <si>
    <t>Tocantins </t>
  </si>
  <si>
    <t>AC</t>
  </si>
  <si>
    <t>AL</t>
  </si>
  <si>
    <t>AP</t>
  </si>
  <si>
    <t>AM</t>
  </si>
  <si>
    <t>CE</t>
  </si>
  <si>
    <t>DF</t>
  </si>
  <si>
    <t>ES</t>
  </si>
  <si>
    <t>PA</t>
  </si>
  <si>
    <t>PB</t>
  </si>
  <si>
    <t>PE</t>
  </si>
  <si>
    <t>PI</t>
  </si>
  <si>
    <t>RJ</t>
  </si>
  <si>
    <t>RN</t>
  </si>
  <si>
    <t>RO</t>
  </si>
  <si>
    <t>RR</t>
  </si>
  <si>
    <t>SE</t>
  </si>
  <si>
    <t>TO</t>
  </si>
  <si>
    <t>APICULTURA</t>
  </si>
  <si>
    <t>ATIVIDADES FLORESTAIS</t>
  </si>
  <si>
    <t>AVICULTURA</t>
  </si>
  <si>
    <t>BOVINOCULTURA DE CORTE</t>
  </si>
  <si>
    <t>BOVINOCULTURA DE LEITE</t>
  </si>
  <si>
    <t>EQUINOCULTURA</t>
  </si>
  <si>
    <t>FRUTICULTURA</t>
  </si>
  <si>
    <t>HORTICULTURA / OLERICULTURA</t>
  </si>
  <si>
    <t>PISCICULTURA</t>
  </si>
  <si>
    <t>SUINOCULTURA</t>
  </si>
  <si>
    <t>NÃO SE APLICA</t>
  </si>
  <si>
    <t>Total</t>
  </si>
  <si>
    <t>ADAMS</t>
  </si>
  <si>
    <t>AGRI COFEE PÍNHAL LTDA</t>
  </si>
  <si>
    <t>AGRIMAQ</t>
  </si>
  <si>
    <t>AGRIMAXI COMERCIO DE IMPLEMENTOS</t>
  </si>
  <si>
    <t>AGROMARAU INDUSTRIA E COMERCIO LTDA</t>
  </si>
  <si>
    <t>AGROS ENGENHARIA E AUTOMACAO</t>
  </si>
  <si>
    <t>ARMCO STACO</t>
  </si>
  <si>
    <t>BARON</t>
  </si>
  <si>
    <t>BE1 TECNOLOGIA</t>
  </si>
  <si>
    <t>BRASMAG INDUSTRIA E COMERCIO LTDA</t>
  </si>
  <si>
    <t>BUDNY</t>
  </si>
  <si>
    <t>CALLI</t>
  </si>
  <si>
    <t>Carlos Becker</t>
  </si>
  <si>
    <t>CASP AS INDUSTRIA E COMERCIO</t>
  </si>
  <si>
    <t>COMIL-SILOS E SECADORES LTDA</t>
  </si>
  <si>
    <t>CONDOR</t>
  </si>
  <si>
    <t>CONSILOS</t>
  </si>
  <si>
    <t>DRYERATION</t>
  </si>
  <si>
    <t>ELIPAL</t>
  </si>
  <si>
    <t>Emater</t>
  </si>
  <si>
    <t>ENGEGRAN</t>
  </si>
  <si>
    <t>ENTRINGER</t>
  </si>
  <si>
    <t>FOCKINK</t>
  </si>
  <si>
    <t>FUNILARIA CONCORDIA</t>
  </si>
  <si>
    <t>GRANOSIL</t>
  </si>
  <si>
    <t>GSI</t>
  </si>
  <si>
    <t>Horbach</t>
  </si>
  <si>
    <t>IRMÃOS FEYH</t>
  </si>
  <si>
    <t>JHONROB</t>
  </si>
  <si>
    <t>JOSCIL</t>
  </si>
  <si>
    <t>KEPLER WEBER INDUSTRIAL S/A</t>
  </si>
  <si>
    <t>Lovatto</t>
  </si>
  <si>
    <t>MACIESKI</t>
  </si>
  <si>
    <t>MEGA</t>
  </si>
  <si>
    <t>MERCOSILOS</t>
  </si>
  <si>
    <t>PALLINI &amp; ALVES MAQUINAS AGRICOLAS</t>
  </si>
  <si>
    <t>PERFIPAR</t>
  </si>
  <si>
    <t>PEROZIN</t>
  </si>
  <si>
    <t>PINHALENSE</t>
  </si>
  <si>
    <t>Rathke &amp; Cia</t>
  </si>
  <si>
    <t>Real Máquinas</t>
  </si>
  <si>
    <t>SANTA CLARA</t>
  </si>
  <si>
    <t>SILOMAX</t>
  </si>
  <si>
    <t>SIM AGROINDUSTRIAL</t>
  </si>
  <si>
    <t>TCHEMT</t>
  </si>
  <si>
    <t>Tecsol</t>
  </si>
  <si>
    <t>VITORIA</t>
  </si>
  <si>
    <t>Weiler</t>
  </si>
  <si>
    <t>Alface</t>
  </si>
  <si>
    <t>Gérbera</t>
  </si>
  <si>
    <t>Morango</t>
  </si>
  <si>
    <t>Mudas Florestais</t>
  </si>
  <si>
    <t>Mudas Cítricos</t>
  </si>
  <si>
    <t>Orquídeas</t>
  </si>
  <si>
    <t>Palmeiras</t>
  </si>
  <si>
    <t>Pepino</t>
  </si>
  <si>
    <t>Pimentão</t>
  </si>
  <si>
    <t>Plantas Ornamentais</t>
  </si>
  <si>
    <t>Rosa</t>
  </si>
  <si>
    <t>Tomate</t>
  </si>
  <si>
    <t>Alvenaria</t>
  </si>
  <si>
    <r>
      <t xml:space="preserve">Mista </t>
    </r>
    <r>
      <rPr>
        <sz val="8"/>
        <color theme="1"/>
        <rFont val="Calibri"/>
        <family val="2"/>
        <scheme val="minor"/>
      </rPr>
      <t>(Alvenaria/Galvanizada)</t>
    </r>
  </si>
  <si>
    <t>Aprisco</t>
  </si>
  <si>
    <t>Armazém Graneleiro (com secador)</t>
  </si>
  <si>
    <t>Armazém Graneleiro (sem secador)</t>
  </si>
  <si>
    <t>Armazém Produtos em Saca</t>
  </si>
  <si>
    <t>Aviário (c/sala de comando, ferramentas e seleção)</t>
  </si>
  <si>
    <t>Aviário (c/silo p/ração com capac de até 40 ton)</t>
  </si>
  <si>
    <t>Aviário (silo ração até 40 ton e sala de comando)</t>
  </si>
  <si>
    <t>Casa de Bombas</t>
  </si>
  <si>
    <t>Casa de Funcionários</t>
  </si>
  <si>
    <t>Casa Sede</t>
  </si>
  <si>
    <t>Cercas</t>
  </si>
  <si>
    <t>Cocho</t>
  </si>
  <si>
    <t>Curral</t>
  </si>
  <si>
    <t>Depósito de Sementes e Insumos</t>
  </si>
  <si>
    <t>Escritório</t>
  </si>
  <si>
    <t>Estábulo</t>
  </si>
  <si>
    <t>Fábrica de Ração</t>
  </si>
  <si>
    <t>Galpão/Garagem de Maquinas Agrícolas</t>
  </si>
  <si>
    <t>Incubatório de Aves</t>
  </si>
  <si>
    <t>Maternidade</t>
  </si>
  <si>
    <t>Pocilga</t>
  </si>
  <si>
    <t>Pocilga (c/sala de comando, ferramentas e seleção)</t>
  </si>
  <si>
    <t>Pocilga (c/silo p/ração com capac. de até 40 ton)</t>
  </si>
  <si>
    <t>Pocilga (silo ração até 40 ton. e sala de comando)</t>
  </si>
  <si>
    <t>Ranário</t>
  </si>
  <si>
    <t>Refeitório</t>
  </si>
  <si>
    <t>Sala de Beneficiamento</t>
  </si>
  <si>
    <t xml:space="preserve">Sala de classificação </t>
  </si>
  <si>
    <t>Sala de Ordenha</t>
  </si>
  <si>
    <t>Silo</t>
  </si>
  <si>
    <t>Vestiário, lavatórios e sanitários</t>
  </si>
  <si>
    <t>Madeira</t>
  </si>
  <si>
    <t>Metálica</t>
  </si>
  <si>
    <t>Pré-moldado</t>
  </si>
  <si>
    <t>Dark House</t>
  </si>
  <si>
    <t>Fibrocimento 5mm</t>
  </si>
  <si>
    <t>Fibrocimento 6mm</t>
  </si>
  <si>
    <t>Telha de barro</t>
  </si>
  <si>
    <t>Soja</t>
  </si>
  <si>
    <t>Milho</t>
  </si>
  <si>
    <t>Arroz</t>
  </si>
  <si>
    <t>Trigo</t>
  </si>
  <si>
    <t>Feijão</t>
  </si>
  <si>
    <t>Amendoim</t>
  </si>
  <si>
    <t>Café</t>
  </si>
  <si>
    <t>Gado de corte</t>
  </si>
  <si>
    <t>Gado leiteiro</t>
  </si>
  <si>
    <t>Ave</t>
  </si>
  <si>
    <t>Suíno</t>
  </si>
  <si>
    <t>Risco Relativo</t>
  </si>
  <si>
    <t>Risco Absoluto</t>
  </si>
  <si>
    <t>ACIDENTES DE TRANSPORTE</t>
  </si>
  <si>
    <t>SUL</t>
  </si>
  <si>
    <t>SUDESTE/CENTRO OESTE</t>
  </si>
  <si>
    <t>NORTE / NORDESTE</t>
  </si>
  <si>
    <t>Região</t>
  </si>
  <si>
    <t>% Contratação</t>
  </si>
  <si>
    <t>Agravo</t>
  </si>
  <si>
    <t>Período Indenitário (Meses)</t>
  </si>
  <si>
    <t>Fator de Ajuste</t>
  </si>
  <si>
    <t>15414.902203/2014-51</t>
  </si>
  <si>
    <t>Cotação Seguro Propriedade Rural</t>
  </si>
  <si>
    <t>Renovação Swiss Re</t>
  </si>
  <si>
    <t>Renov. Swiss Re c/ sinistro</t>
  </si>
  <si>
    <t>DESMORONAMENTO</t>
  </si>
  <si>
    <t xml:space="preserve">15414.004666/2005-65 </t>
  </si>
  <si>
    <t xml:space="preserve">AGRICULTURA - GRÃOS / CEREAIS NÃO OLEAGINOSO </t>
  </si>
  <si>
    <t xml:space="preserve">AGRICULTURA - GRÃOS / CEREAIS OLEAGINOSO </t>
  </si>
  <si>
    <t>FLORICULTURA / PLANTAS ORNAMENTAIS - Exceto Estufa</t>
  </si>
  <si>
    <t>OVINOCULTURA</t>
  </si>
  <si>
    <t>CAPRINOCULTURA</t>
  </si>
  <si>
    <t>ANEXO 2</t>
  </si>
  <si>
    <t>RELAÇÃO DE LOCAIS</t>
  </si>
  <si>
    <t>TOTAL</t>
  </si>
  <si>
    <t>IS/VR</t>
  </si>
  <si>
    <t>CNPJ / CPF</t>
  </si>
  <si>
    <t>AGRICULTURA - CAFÉ - COM SECADOR</t>
  </si>
  <si>
    <t>AGRICULTURA - CAFÉ - SEM SECADOR</t>
  </si>
  <si>
    <t>AGRICULTURA - CANA DE ACUCAR (EXCETO USINA)</t>
  </si>
  <si>
    <t>AGRICULTURA - GRÃOS / CEREAIS NÃO OLEAGINOSO - COM SECADOR</t>
  </si>
  <si>
    <t>AGRICULTURA - GRÃOS / CEREAIS NÃO OLEAGINOSO - SEM SECADOR</t>
  </si>
  <si>
    <t>AGRICULTURA - GRÃOS / CEREAIS OLEAGINOSO - COM SECADOR</t>
  </si>
  <si>
    <t>AGRICULTURA - GRÃOS / CEREAIS OLEAGINOSO - SEM SECADOR</t>
  </si>
  <si>
    <t>CRIAÇÃO DE BUFALOS</t>
  </si>
  <si>
    <t>TURISMO RURAL</t>
  </si>
  <si>
    <t>SELECIONE</t>
  </si>
  <si>
    <t>AGRICULTURA - FUMO / CHA / ERVA MATE (EXCETO ESTUFA)</t>
  </si>
  <si>
    <t>FLORICULTURA / PLANTAS ORNAMENTAIS (EXCETO ESTUFA)</t>
  </si>
  <si>
    <t>FRUTICULTURA (EXCETO ESTUFA)</t>
  </si>
  <si>
    <t>HORTICULTURA / OLERICULTURA (EXCETO ESTUFA)</t>
  </si>
  <si>
    <t xml:space="preserve">OVINOCULTURA </t>
  </si>
  <si>
    <t>INCÊNDIO/ QUEDA DE RAIO (DENTRO DO SEGURADO)/ EXPLOSÃO/IMPLOSÃO</t>
  </si>
  <si>
    <t>VENDAVAL/ GRANIZO/ FUMAÇA/ IMPACTO DE VEÍCULOS/ QUEDA DE AERONAVES</t>
  </si>
  <si>
    <t>ALAGAMENTO/ INUNDAÇÃO</t>
  </si>
  <si>
    <t xml:space="preserve">DANOS ELÉTRICOS </t>
  </si>
  <si>
    <t>ROUBO E FURTO MEDIANTE ARROMBAMENTO</t>
  </si>
  <si>
    <t xml:space="preserve">RESPONSABILIDADE CIVIL -FUGA DE ANIMAIS </t>
  </si>
  <si>
    <t>ENDEREÇO DO LOCAL DE RISCO</t>
  </si>
  <si>
    <t>NOME DO INTEGRADO</t>
  </si>
  <si>
    <t>NOME DA PROPRIEDADE</t>
  </si>
  <si>
    <t xml:space="preserve">ITEM </t>
  </si>
  <si>
    <t xml:space="preserve">MUNICÍPIO </t>
  </si>
  <si>
    <t>ATIVIDADE PRIMÁRIA</t>
  </si>
  <si>
    <t>ATIVIDADE SECUNDÁRIA</t>
  </si>
  <si>
    <t>VALOR EM RISCO</t>
  </si>
  <si>
    <t>COORDENADAS GEOGRAFICAS DO LOCAL DE RISCO</t>
  </si>
  <si>
    <t xml:space="preserve">RESPONSABILIDADE CIVIL - PROPRIEDADE AGRÍCOLA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</si>
</sst>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(* #,##0.00_);_(* \(#,##0.00\);_(* &quot;-&quot;??_);_(@_)"/>
    <numFmt numFmtId="172" formatCode="00000\-000"/>
    <numFmt numFmtId="174" formatCode="_(&quot;R$ &quot;* #,##0.00_);_(&quot;R$ &quot;* \(#,##0.00\);_(&quot;R$ &quot;* &quot;-&quot;??_);_(@_)"/>
    <numFmt numFmtId="175" formatCode="[&lt;=9999]0000;[&gt;=999999999999]00\.000\.000\/0000\-00;000\.000\.000\-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12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E73"/>
        <bgColor indexed="64"/>
      </patternFill>
    </fill>
    <fill>
      <patternFill patternType="solid">
        <fgColor rgb="FFD0D8D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4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/>
    <xf numFmtId="9" fontId="0" fillId="0" borderId="1" xfId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9" fontId="5" fillId="3" borderId="5" xfId="3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9" fontId="6" fillId="0" borderId="5" xfId="3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0" fillId="4" borderId="0" xfId="0" applyFill="1"/>
    <xf numFmtId="0" fontId="2" fillId="0" borderId="0" xfId="2"/>
    <xf numFmtId="0" fontId="1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9" fontId="0" fillId="0" borderId="0" xfId="0" applyNumberFormat="1"/>
    <xf numFmtId="9" fontId="0" fillId="0" borderId="0" xfId="1" applyFont="1"/>
    <xf numFmtId="0" fontId="2" fillId="0" borderId="1" xfId="0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8" fillId="0" borderId="10" xfId="0" applyFont="1" applyFill="1" applyBorder="1" applyAlignment="1">
      <alignment horizontal="left" vertical="center"/>
    </xf>
    <xf numFmtId="0" fontId="13" fillId="0" borderId="0" xfId="4" applyFont="1" applyAlignment="1" applyProtection="1">
      <alignment horizontal="left"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0" fontId="11" fillId="0" borderId="0" xfId="4" applyFont="1" applyAlignment="1" applyProtection="1">
      <alignment horizontal="center" vertical="center" wrapText="1"/>
      <protection hidden="1"/>
    </xf>
    <xf numFmtId="0" fontId="11" fillId="0" borderId="0" xfId="4" applyFont="1" applyAlignment="1" applyProtection="1">
      <alignment horizontal="center" vertical="center"/>
      <protection hidden="1"/>
    </xf>
    <xf numFmtId="9" fontId="11" fillId="0" borderId="0" xfId="8" applyFont="1" applyAlignment="1" applyProtection="1">
      <alignment horizontal="center" vertical="center"/>
      <protection hidden="1"/>
    </xf>
    <xf numFmtId="174" fontId="13" fillId="0" borderId="0" xfId="9" applyFont="1" applyAlignment="1" applyProtection="1">
      <alignment vertical="center"/>
      <protection hidden="1"/>
    </xf>
    <xf numFmtId="174" fontId="11" fillId="0" borderId="0" xfId="9" applyFont="1" applyAlignment="1" applyProtection="1">
      <alignment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16" fillId="0" borderId="0" xfId="10" applyFont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14" fillId="0" borderId="0" xfId="10" applyFont="1" applyAlignment="1" applyProtection="1">
      <alignment wrapText="1"/>
      <protection hidden="1"/>
    </xf>
    <xf numFmtId="0" fontId="14" fillId="0" borderId="0" xfId="10" applyFont="1" applyAlignment="1" applyProtection="1">
      <alignment horizontal="center" vertical="center"/>
      <protection hidden="1"/>
    </xf>
    <xf numFmtId="0" fontId="14" fillId="0" borderId="0" xfId="10" applyFont="1" applyAlignment="1" applyProtection="1">
      <alignment vertical="center" wrapText="1"/>
      <protection hidden="1"/>
    </xf>
    <xf numFmtId="9" fontId="14" fillId="0" borderId="0" xfId="16" applyFont="1" applyAlignment="1" applyProtection="1">
      <alignment horizontal="center" vertical="center"/>
      <protection hidden="1"/>
    </xf>
    <xf numFmtId="174" fontId="14" fillId="0" borderId="0" xfId="17" applyFont="1" applyAlignment="1" applyProtection="1">
      <alignment vertical="center"/>
      <protection hidden="1"/>
    </xf>
    <xf numFmtId="0" fontId="15" fillId="5" borderId="0" xfId="11" applyFont="1" applyFill="1" applyBorder="1" applyAlignment="1" applyProtection="1">
      <alignment horizontal="left" vertical="center"/>
      <protection hidden="1"/>
    </xf>
    <xf numFmtId="0" fontId="14" fillId="0" borderId="12" xfId="10" applyFont="1" applyBorder="1" applyAlignment="1" applyProtection="1">
      <alignment horizontal="center" vertical="center"/>
      <protection hidden="1"/>
    </xf>
    <xf numFmtId="174" fontId="13" fillId="0" borderId="17" xfId="9" applyFont="1" applyBorder="1" applyAlignment="1" applyProtection="1">
      <alignment vertical="center"/>
      <protection hidden="1"/>
    </xf>
    <xf numFmtId="0" fontId="13" fillId="0" borderId="12" xfId="4" applyFont="1" applyBorder="1" applyAlignment="1" applyProtection="1">
      <alignment horizontal="center" vertical="center"/>
      <protection hidden="1"/>
    </xf>
    <xf numFmtId="0" fontId="12" fillId="0" borderId="12" xfId="13" applyFont="1" applyBorder="1" applyAlignment="1" applyProtection="1">
      <alignment horizontal="left"/>
      <protection locked="0"/>
    </xf>
    <xf numFmtId="175" fontId="12" fillId="0" borderId="12" xfId="13" applyNumberFormat="1" applyFont="1" applyBorder="1" applyAlignment="1" applyProtection="1">
      <alignment horizontal="left"/>
      <protection locked="0"/>
    </xf>
    <xf numFmtId="0" fontId="12" fillId="0" borderId="12" xfId="4" applyFont="1" applyBorder="1" applyProtection="1">
      <protection locked="0"/>
    </xf>
    <xf numFmtId="0" fontId="12" fillId="0" borderId="12" xfId="4" applyFont="1" applyBorder="1" applyAlignment="1" applyProtection="1">
      <alignment horizontal="center"/>
      <protection locked="0"/>
    </xf>
    <xf numFmtId="172" fontId="12" fillId="2" borderId="12" xfId="4" applyNumberFormat="1" applyFont="1" applyFill="1" applyBorder="1" applyAlignment="1" applyProtection="1">
      <alignment horizontal="center"/>
      <protection locked="0"/>
    </xf>
    <xf numFmtId="0" fontId="12" fillId="0" borderId="12" xfId="13" applyFont="1" applyBorder="1" applyProtection="1">
      <protection locked="0"/>
    </xf>
    <xf numFmtId="9" fontId="11" fillId="0" borderId="12" xfId="8" applyFont="1" applyBorder="1" applyAlignment="1" applyProtection="1">
      <alignment horizontal="center" vertical="center"/>
      <protection locked="0"/>
    </xf>
    <xf numFmtId="174" fontId="13" fillId="0" borderId="12" xfId="9" applyFont="1" applyBorder="1" applyAlignment="1" applyProtection="1">
      <alignment vertical="center"/>
      <protection locked="0"/>
    </xf>
    <xf numFmtId="174" fontId="13" fillId="0" borderId="12" xfId="14" applyFont="1" applyBorder="1" applyAlignment="1" applyProtection="1">
      <alignment vertical="center"/>
      <protection locked="0"/>
    </xf>
    <xf numFmtId="174" fontId="13" fillId="0" borderId="12" xfId="9" applyFont="1" applyBorder="1" applyAlignment="1" applyProtection="1">
      <alignment vertical="center"/>
      <protection hidden="1"/>
    </xf>
    <xf numFmtId="174" fontId="13" fillId="0" borderId="12" xfId="9" applyNumberFormat="1" applyFont="1" applyBorder="1" applyAlignment="1" applyProtection="1">
      <alignment vertical="center"/>
      <protection locked="0"/>
    </xf>
    <xf numFmtId="174" fontId="13" fillId="0" borderId="19" xfId="9" applyFont="1" applyBorder="1" applyAlignment="1" applyProtection="1">
      <alignment vertical="center"/>
      <protection hidden="1"/>
    </xf>
    <xf numFmtId="174" fontId="13" fillId="0" borderId="18" xfId="9" applyNumberFormat="1" applyFont="1" applyBorder="1" applyAlignment="1" applyProtection="1">
      <alignment vertical="center"/>
      <protection locked="0"/>
    </xf>
    <xf numFmtId="174" fontId="15" fillId="6" borderId="12" xfId="9" applyFont="1" applyFill="1" applyBorder="1" applyAlignment="1" applyProtection="1">
      <alignment horizontal="center" vertical="center" wrapText="1"/>
      <protection hidden="1"/>
    </xf>
    <xf numFmtId="174" fontId="15" fillId="6" borderId="13" xfId="9" applyFont="1" applyFill="1" applyBorder="1" applyAlignment="1" applyProtection="1">
      <alignment horizontal="center" vertical="center" wrapText="1"/>
      <protection hidden="1"/>
    </xf>
    <xf numFmtId="174" fontId="15" fillId="6" borderId="14" xfId="9" applyFont="1" applyFill="1" applyBorder="1" applyAlignment="1" applyProtection="1">
      <alignment horizontal="center" vertical="center" wrapText="1"/>
      <protection hidden="1"/>
    </xf>
    <xf numFmtId="0" fontId="13" fillId="0" borderId="15" xfId="4" applyFont="1" applyBorder="1" applyAlignment="1" applyProtection="1">
      <alignment horizontal="center" vertical="center"/>
      <protection hidden="1"/>
    </xf>
    <xf numFmtId="0" fontId="13" fillId="0" borderId="16" xfId="4" applyFont="1" applyBorder="1" applyAlignment="1" applyProtection="1">
      <alignment horizontal="center" vertical="center"/>
      <protection hidden="1"/>
    </xf>
    <xf numFmtId="0" fontId="15" fillId="5" borderId="0" xfId="11" applyFont="1" applyFill="1" applyAlignment="1" applyProtection="1">
      <alignment horizontal="left" vertical="center"/>
      <protection hidden="1"/>
    </xf>
    <xf numFmtId="0" fontId="15" fillId="5" borderId="11" xfId="11" applyFont="1" applyFill="1" applyBorder="1" applyAlignment="1" applyProtection="1">
      <alignment horizontal="left" vertical="center"/>
      <protection hidden="1"/>
    </xf>
  </cellXfs>
  <cellStyles count="18">
    <cellStyle name="Comma 2" xfId="12" xr:uid="{71E54171-4A9B-407E-B36F-9565877F549E}"/>
    <cellStyle name="Currency 2" xfId="9" xr:uid="{E237E3AF-EA19-417C-BFFA-0064D9658C87}"/>
    <cellStyle name="Moeda 2" xfId="17" xr:uid="{9F4519DA-221F-47B6-8CC5-5B689DD37967}"/>
    <cellStyle name="Moeda 4" xfId="14" xr:uid="{E1B4F4CD-EF5E-4512-B41D-8B1CD30768E1}"/>
    <cellStyle name="Normal" xfId="0" builtinId="0"/>
    <cellStyle name="Normal 2" xfId="4" xr:uid="{1376D720-7645-4026-B1C7-2B174A790FF5}"/>
    <cellStyle name="Normal 2 2" xfId="10" xr:uid="{FF3EC3D2-5C37-4ABD-9201-54D3B758D86B}"/>
    <cellStyle name="Normal 2 2 3" xfId="15" xr:uid="{9581B92E-A9C9-4148-B412-E5B5A58B2B80}"/>
    <cellStyle name="Normal 2 4" xfId="11" xr:uid="{F99FE032-72EA-4433-97EA-4772B9F5F7B5}"/>
    <cellStyle name="Normal 3" xfId="2" xr:uid="{087B13D7-4725-4A67-851F-6AB2D1B22C1B}"/>
    <cellStyle name="Normal 4" xfId="6" xr:uid="{E7C249BE-7ACF-4375-A669-E4F132C29181}"/>
    <cellStyle name="Normal 4 2" xfId="13" xr:uid="{3AA8CFB7-236D-412B-A290-E748C0E512A7}"/>
    <cellStyle name="Normal 5" xfId="7" xr:uid="{66D5265A-F3B6-4BE1-B7CA-BE6587E20A16}"/>
    <cellStyle name="Percent" xfId="1" builtinId="5"/>
    <cellStyle name="Percent 2" xfId="8" xr:uid="{5A3DB99D-1848-42AB-B220-4CA9BF2A12CD}"/>
    <cellStyle name="Porcentagem 2" xfId="16" xr:uid="{0744A239-F54D-421B-A22B-FFF00F2FA04C}"/>
    <cellStyle name="Porcentagem 2 3" xfId="3" xr:uid="{9B1AA756-1419-4AA2-B78A-F1BDE0DE2454}"/>
    <cellStyle name="Vírgula 2" xfId="5" xr:uid="{A0603CE6-84CE-44E7-82C5-0CDC7A22ECF8}"/>
  </cellStyles>
  <dxfs count="24">
    <dxf>
      <font>
        <color theme="0"/>
      </font>
      <fill>
        <patternFill patternType="solid"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u val="none"/>
        <color rgb="FFFF0000"/>
      </font>
    </dxf>
  </dxfs>
  <tableStyles count="0" defaultTableStyle="TableStyleMedium2" defaultPivotStyle="PivotStyleLight16"/>
  <colors>
    <mruColors>
      <color rgb="FFECF0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issre.sharepoint.com/Users/dcoelho/Documents/NOVO%20PRODUTO/Tabelas/MODELOS/Formul&#225;rios%20cota&#231;&#227;o-proposta%20Patrimonial%20Ru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oelho/Documents/NOVO%20PRODUTO/Tabelas/MODELOS/Formul&#225;rios%20cota&#231;&#227;o-proposta%20Patrimonial%20Ru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PROPOSTA"/>
      <sheetName val="APÓLICE"/>
      <sheetName val="Planilha1"/>
      <sheetName val="Mun_Prod_txs"/>
      <sheetName val="Var"/>
      <sheetName val="Zoneamento I_II_III"/>
      <sheetName val="Períodos Zoneamento"/>
      <sheetName val="Cálculo ZA"/>
      <sheetName val="Cultivares Indicadas"/>
    </sheetNames>
    <sheetDataSet>
      <sheetData sheetId="0"/>
      <sheetData sheetId="1"/>
      <sheetData sheetId="2"/>
      <sheetData sheetId="3"/>
      <sheetData sheetId="4">
        <row r="1">
          <cell r="A1" t="str">
            <v>Município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PROPOSTA"/>
      <sheetName val="APÓLICE"/>
      <sheetName val="Planilha1"/>
      <sheetName val="Mun_Prod_txs"/>
      <sheetName val="Var"/>
      <sheetName val="Zoneamento I_II_III"/>
      <sheetName val="Períodos Zoneamento"/>
      <sheetName val="Cálculo ZA"/>
      <sheetName val="Cultivares Indicadas"/>
    </sheetNames>
    <sheetDataSet>
      <sheetData sheetId="0"/>
      <sheetData sheetId="1"/>
      <sheetData sheetId="2"/>
      <sheetData sheetId="3"/>
      <sheetData sheetId="4">
        <row r="1">
          <cell r="A1" t="str">
            <v>Município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76D9-CAB4-42A5-8DBC-11EC54C36F59}">
  <dimension ref="A1:AX61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5" sqref="J5"/>
    </sheetView>
  </sheetViews>
  <sheetFormatPr defaultColWidth="0" defaultRowHeight="15.6" zeroHeight="1" x14ac:dyDescent="0.25"/>
  <cols>
    <col min="1" max="1" width="6.109375" style="39" customWidth="1"/>
    <col min="2" max="2" width="44" style="39" customWidth="1"/>
    <col min="3" max="3" width="29.109375" style="35" customWidth="1"/>
    <col min="4" max="4" width="22.33203125" style="39" customWidth="1"/>
    <col min="5" max="5" width="71.6640625" style="39" customWidth="1"/>
    <col min="6" max="6" width="21.6640625" style="40" bestFit="1" customWidth="1"/>
    <col min="7" max="7" width="6" style="40" customWidth="1"/>
    <col min="8" max="8" width="13.6640625" style="39" customWidth="1"/>
    <col min="9" max="9" width="41.44140625" style="39" customWidth="1"/>
    <col min="10" max="10" width="52.33203125" style="39" customWidth="1"/>
    <col min="11" max="11" width="52.109375" style="39" customWidth="1"/>
    <col min="12" max="12" width="9.6640625" style="41" bestFit="1" customWidth="1"/>
    <col min="13" max="13" width="19.33203125" style="39" customWidth="1"/>
    <col min="14" max="14" width="21.44140625" style="42" customWidth="1"/>
    <col min="15" max="15" width="17.109375" style="35" customWidth="1"/>
    <col min="16" max="16" width="17.88671875" style="35" customWidth="1"/>
    <col min="17" max="17" width="21.6640625" style="35" customWidth="1"/>
    <col min="18" max="18" width="17.33203125" style="35" customWidth="1"/>
    <col min="19" max="19" width="15.88671875" style="35" customWidth="1"/>
    <col min="20" max="20" width="16.109375" style="35" customWidth="1"/>
    <col min="21" max="21" width="17.88671875" style="35" customWidth="1"/>
    <col min="22" max="22" width="18.44140625" style="35" customWidth="1"/>
    <col min="23" max="23" width="19.33203125" style="35" customWidth="1"/>
    <col min="24" max="24" width="0.5546875" style="35" customWidth="1"/>
    <col min="25" max="42" width="8.88671875" style="35" hidden="1" customWidth="1"/>
    <col min="43" max="43" width="58.109375" style="25" hidden="1" customWidth="1"/>
    <col min="44" max="44" width="8.5546875" style="35" hidden="1" customWidth="1"/>
    <col min="45" max="45" width="9.109375" style="35" hidden="1" customWidth="1"/>
    <col min="46" max="16384" width="0" style="35" hidden="1"/>
  </cols>
  <sheetData>
    <row r="1" spans="1:50" ht="28.5" customHeight="1" x14ac:dyDescent="0.25">
      <c r="A1" s="28" t="s">
        <v>223</v>
      </c>
      <c r="B1" s="29"/>
      <c r="C1" s="29"/>
      <c r="D1" s="30"/>
      <c r="E1" s="29"/>
      <c r="F1" s="29"/>
      <c r="G1" s="29"/>
      <c r="H1" s="31"/>
      <c r="I1" s="31"/>
      <c r="J1" s="31"/>
      <c r="K1" s="31"/>
      <c r="L1" s="32"/>
      <c r="M1" s="33"/>
      <c r="N1" s="33"/>
      <c r="O1" s="34"/>
      <c r="P1" s="33"/>
      <c r="Q1" s="33"/>
      <c r="R1" s="33"/>
      <c r="S1" s="33"/>
      <c r="T1" s="33"/>
      <c r="U1" s="33"/>
      <c r="V1" s="33"/>
      <c r="W1" s="33"/>
    </row>
    <row r="2" spans="1:50" s="36" customFormat="1" ht="21.9" customHeight="1" x14ac:dyDescent="0.25">
      <c r="A2" s="65" t="s">
        <v>224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43"/>
      <c r="W2" s="43"/>
      <c r="AQ2" s="26" t="s">
        <v>237</v>
      </c>
      <c r="AX2">
        <v>1</v>
      </c>
    </row>
    <row r="3" spans="1:50" ht="20.399999999999999" customHeight="1" x14ac:dyDescent="0.25">
      <c r="A3" s="60" t="s">
        <v>252</v>
      </c>
      <c r="B3" s="60" t="s">
        <v>251</v>
      </c>
      <c r="C3" s="60" t="s">
        <v>250</v>
      </c>
      <c r="D3" s="60" t="s">
        <v>227</v>
      </c>
      <c r="E3" s="60" t="s">
        <v>249</v>
      </c>
      <c r="F3" s="60" t="s">
        <v>253</v>
      </c>
      <c r="G3" s="60" t="s">
        <v>25</v>
      </c>
      <c r="H3" s="60" t="s">
        <v>7</v>
      </c>
      <c r="I3" s="61" t="s">
        <v>257</v>
      </c>
      <c r="J3" s="60" t="s">
        <v>254</v>
      </c>
      <c r="K3" s="60" t="s">
        <v>255</v>
      </c>
      <c r="L3" s="61" t="s">
        <v>226</v>
      </c>
      <c r="M3" s="61" t="s">
        <v>256</v>
      </c>
      <c r="N3" s="60" t="s">
        <v>243</v>
      </c>
      <c r="O3" s="60" t="s">
        <v>24</v>
      </c>
      <c r="P3" s="60" t="s">
        <v>216</v>
      </c>
      <c r="Q3" s="60" t="s">
        <v>244</v>
      </c>
      <c r="R3" s="60" t="s">
        <v>245</v>
      </c>
      <c r="S3" s="60" t="s">
        <v>246</v>
      </c>
      <c r="T3" s="60" t="s">
        <v>247</v>
      </c>
      <c r="U3" s="60" t="s">
        <v>203</v>
      </c>
      <c r="V3" s="60" t="s">
        <v>258</v>
      </c>
      <c r="W3" s="60" t="s">
        <v>248</v>
      </c>
      <c r="AQ3" s="37" t="s">
        <v>228</v>
      </c>
      <c r="AX3">
        <v>0.9</v>
      </c>
    </row>
    <row r="4" spans="1:50" s="38" customFormat="1" ht="30.9" customHeight="1" x14ac:dyDescent="0.3">
      <c r="A4" s="60"/>
      <c r="B4" s="60"/>
      <c r="C4" s="60"/>
      <c r="D4" s="60"/>
      <c r="E4" s="60"/>
      <c r="F4" s="60"/>
      <c r="G4" s="60"/>
      <c r="H4" s="60"/>
      <c r="I4" s="62"/>
      <c r="J4" s="60"/>
      <c r="K4" s="60"/>
      <c r="L4" s="62"/>
      <c r="M4" s="62"/>
      <c r="N4" s="60"/>
      <c r="O4" s="60"/>
      <c r="P4" s="60"/>
      <c r="Q4" s="60"/>
      <c r="R4" s="60"/>
      <c r="S4" s="60"/>
      <c r="T4" s="60"/>
      <c r="U4" s="60"/>
      <c r="V4" s="60"/>
      <c r="W4" s="60"/>
      <c r="AQ4" s="37" t="s">
        <v>229</v>
      </c>
      <c r="AX4">
        <v>0.8</v>
      </c>
    </row>
    <row r="5" spans="1:50" x14ac:dyDescent="0.25">
      <c r="A5" s="46">
        <v>1</v>
      </c>
      <c r="B5" s="47"/>
      <c r="C5" s="47"/>
      <c r="D5" s="48"/>
      <c r="E5" s="49"/>
      <c r="F5" s="50"/>
      <c r="G5" s="50"/>
      <c r="H5" s="51"/>
      <c r="I5" s="51"/>
      <c r="J5" s="52" t="s">
        <v>237</v>
      </c>
      <c r="K5" s="52" t="s">
        <v>237</v>
      </c>
      <c r="L5" s="53">
        <v>1</v>
      </c>
      <c r="M5" s="54">
        <v>0</v>
      </c>
      <c r="N5" s="55">
        <v>0</v>
      </c>
      <c r="O5" s="56">
        <v>2500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7">
        <v>0</v>
      </c>
      <c r="W5" s="57">
        <v>0</v>
      </c>
      <c r="AQ5" s="37" t="s">
        <v>230</v>
      </c>
      <c r="AX5">
        <v>0.7</v>
      </c>
    </row>
    <row r="6" spans="1:50" x14ac:dyDescent="0.25">
      <c r="A6" s="46">
        <v>2</v>
      </c>
      <c r="B6" s="47"/>
      <c r="C6" s="47"/>
      <c r="D6" s="48"/>
      <c r="E6" s="49"/>
      <c r="F6" s="50"/>
      <c r="G6" s="50"/>
      <c r="H6" s="51"/>
      <c r="I6" s="51"/>
      <c r="J6" s="52" t="s">
        <v>237</v>
      </c>
      <c r="K6" s="52" t="s">
        <v>237</v>
      </c>
      <c r="L6" s="53">
        <v>1</v>
      </c>
      <c r="M6" s="54">
        <v>0</v>
      </c>
      <c r="N6" s="55">
        <v>0</v>
      </c>
      <c r="O6" s="56">
        <v>2500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7">
        <v>0</v>
      </c>
      <c r="W6" s="57">
        <v>0</v>
      </c>
      <c r="AQ6" s="37" t="s">
        <v>238</v>
      </c>
      <c r="AX6">
        <v>0.6</v>
      </c>
    </row>
    <row r="7" spans="1:50" x14ac:dyDescent="0.25">
      <c r="A7" s="46">
        <v>3</v>
      </c>
      <c r="B7" s="47"/>
      <c r="C7" s="47"/>
      <c r="D7" s="48"/>
      <c r="E7" s="49"/>
      <c r="F7" s="50"/>
      <c r="G7" s="50"/>
      <c r="H7" s="51"/>
      <c r="I7" s="51"/>
      <c r="J7" s="52" t="s">
        <v>237</v>
      </c>
      <c r="K7" s="52" t="s">
        <v>237</v>
      </c>
      <c r="L7" s="53">
        <v>1</v>
      </c>
      <c r="M7" s="54">
        <v>0</v>
      </c>
      <c r="N7" s="55">
        <v>0</v>
      </c>
      <c r="O7" s="56">
        <v>2500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7">
        <v>0</v>
      </c>
      <c r="W7" s="57">
        <v>0</v>
      </c>
      <c r="AQ7" s="37" t="s">
        <v>231</v>
      </c>
      <c r="AX7">
        <v>0.5</v>
      </c>
    </row>
    <row r="8" spans="1:50" x14ac:dyDescent="0.25">
      <c r="A8" s="46">
        <v>4</v>
      </c>
      <c r="B8" s="47"/>
      <c r="C8" s="47"/>
      <c r="D8" s="48"/>
      <c r="E8" s="49"/>
      <c r="F8" s="50"/>
      <c r="G8" s="50"/>
      <c r="H8" s="51"/>
      <c r="I8" s="51"/>
      <c r="J8" s="52" t="s">
        <v>237</v>
      </c>
      <c r="K8" s="52" t="s">
        <v>237</v>
      </c>
      <c r="L8" s="53">
        <v>1</v>
      </c>
      <c r="M8" s="54">
        <v>0</v>
      </c>
      <c r="N8" s="55">
        <v>0</v>
      </c>
      <c r="O8" s="56">
        <v>2500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7">
        <v>0</v>
      </c>
      <c r="W8" s="57">
        <v>0</v>
      </c>
      <c r="AQ8" s="37" t="s">
        <v>232</v>
      </c>
      <c r="AX8">
        <v>0.4</v>
      </c>
    </row>
    <row r="9" spans="1:50" x14ac:dyDescent="0.2">
      <c r="A9" s="46">
        <v>5</v>
      </c>
      <c r="B9" s="47"/>
      <c r="C9" s="47"/>
      <c r="D9" s="48"/>
      <c r="E9" s="49"/>
      <c r="F9" s="50"/>
      <c r="G9" s="50"/>
      <c r="H9" s="51"/>
      <c r="I9" s="51"/>
      <c r="J9" s="52" t="s">
        <v>237</v>
      </c>
      <c r="K9" s="52" t="s">
        <v>237</v>
      </c>
      <c r="L9" s="53">
        <v>1</v>
      </c>
      <c r="M9" s="54">
        <v>0</v>
      </c>
      <c r="N9" s="55">
        <v>0</v>
      </c>
      <c r="O9" s="56">
        <v>2500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7">
        <v>0</v>
      </c>
      <c r="W9" s="57">
        <v>0</v>
      </c>
      <c r="AQ9" s="37" t="s">
        <v>233</v>
      </c>
    </row>
    <row r="10" spans="1:50" x14ac:dyDescent="0.2">
      <c r="A10" s="46">
        <v>6</v>
      </c>
      <c r="B10" s="47"/>
      <c r="C10" s="47"/>
      <c r="D10" s="48"/>
      <c r="E10" s="49"/>
      <c r="F10" s="50"/>
      <c r="G10" s="50"/>
      <c r="H10" s="51"/>
      <c r="I10" s="51"/>
      <c r="J10" s="52" t="s">
        <v>237</v>
      </c>
      <c r="K10" s="52" t="s">
        <v>237</v>
      </c>
      <c r="L10" s="53">
        <v>1</v>
      </c>
      <c r="M10" s="54">
        <v>0</v>
      </c>
      <c r="N10" s="55">
        <v>0</v>
      </c>
      <c r="O10" s="56">
        <v>2500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7">
        <v>0</v>
      </c>
      <c r="W10" s="57">
        <v>0</v>
      </c>
      <c r="AQ10" s="37" t="s">
        <v>234</v>
      </c>
    </row>
    <row r="11" spans="1:50" x14ac:dyDescent="0.2">
      <c r="A11" s="46">
        <v>7</v>
      </c>
      <c r="B11" s="47"/>
      <c r="C11" s="47"/>
      <c r="D11" s="48"/>
      <c r="E11" s="49"/>
      <c r="F11" s="50"/>
      <c r="G11" s="50"/>
      <c r="H11" s="51"/>
      <c r="I11" s="51"/>
      <c r="J11" s="52" t="s">
        <v>237</v>
      </c>
      <c r="K11" s="52" t="s">
        <v>237</v>
      </c>
      <c r="L11" s="53">
        <v>1</v>
      </c>
      <c r="M11" s="54">
        <v>0</v>
      </c>
      <c r="N11" s="55">
        <v>0</v>
      </c>
      <c r="O11" s="56">
        <v>2500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7">
        <v>0</v>
      </c>
      <c r="W11" s="57">
        <v>0</v>
      </c>
      <c r="AQ11" s="37" t="s">
        <v>78</v>
      </c>
    </row>
    <row r="12" spans="1:50" x14ac:dyDescent="0.2">
      <c r="A12" s="46">
        <v>8</v>
      </c>
      <c r="B12" s="47"/>
      <c r="C12" s="47"/>
      <c r="D12" s="48"/>
      <c r="E12" s="49"/>
      <c r="F12" s="50"/>
      <c r="G12" s="50"/>
      <c r="H12" s="51"/>
      <c r="I12" s="51"/>
      <c r="J12" s="52" t="s">
        <v>237</v>
      </c>
      <c r="K12" s="52" t="s">
        <v>237</v>
      </c>
      <c r="L12" s="53">
        <v>1</v>
      </c>
      <c r="M12" s="54">
        <v>0</v>
      </c>
      <c r="N12" s="55">
        <v>0</v>
      </c>
      <c r="O12" s="56">
        <v>2500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7">
        <v>0</v>
      </c>
      <c r="W12" s="57">
        <v>0</v>
      </c>
      <c r="AQ12" s="37" t="s">
        <v>79</v>
      </c>
    </row>
    <row r="13" spans="1:50" x14ac:dyDescent="0.2">
      <c r="A13" s="46">
        <v>9</v>
      </c>
      <c r="B13" s="47"/>
      <c r="C13" s="47"/>
      <c r="D13" s="48"/>
      <c r="E13" s="49"/>
      <c r="F13" s="50"/>
      <c r="G13" s="50"/>
      <c r="H13" s="51"/>
      <c r="I13" s="51"/>
      <c r="J13" s="52" t="s">
        <v>237</v>
      </c>
      <c r="K13" s="52" t="s">
        <v>237</v>
      </c>
      <c r="L13" s="53">
        <v>1</v>
      </c>
      <c r="M13" s="54">
        <v>0</v>
      </c>
      <c r="N13" s="55">
        <v>0</v>
      </c>
      <c r="O13" s="56">
        <v>2500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7">
        <v>0</v>
      </c>
      <c r="W13" s="57">
        <v>0</v>
      </c>
      <c r="AQ13" s="37" t="s">
        <v>80</v>
      </c>
    </row>
    <row r="14" spans="1:50" x14ac:dyDescent="0.2">
      <c r="A14" s="46">
        <v>10</v>
      </c>
      <c r="B14" s="47"/>
      <c r="C14" s="47"/>
      <c r="D14" s="48"/>
      <c r="E14" s="49"/>
      <c r="F14" s="50"/>
      <c r="G14" s="50"/>
      <c r="H14" s="51"/>
      <c r="I14" s="51"/>
      <c r="J14" s="52" t="s">
        <v>237</v>
      </c>
      <c r="K14" s="52" t="s">
        <v>237</v>
      </c>
      <c r="L14" s="53">
        <v>1</v>
      </c>
      <c r="M14" s="54">
        <v>0</v>
      </c>
      <c r="N14" s="55">
        <v>0</v>
      </c>
      <c r="O14" s="56">
        <v>2500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7">
        <v>0</v>
      </c>
      <c r="W14" s="57">
        <v>0</v>
      </c>
      <c r="AQ14" s="37" t="s">
        <v>81</v>
      </c>
    </row>
    <row r="15" spans="1:50" x14ac:dyDescent="0.2">
      <c r="A15" s="46">
        <v>11</v>
      </c>
      <c r="B15" s="47"/>
      <c r="C15" s="47"/>
      <c r="D15" s="48"/>
      <c r="E15" s="49"/>
      <c r="F15" s="50"/>
      <c r="G15" s="50"/>
      <c r="H15" s="51"/>
      <c r="I15" s="51"/>
      <c r="J15" s="52" t="s">
        <v>237</v>
      </c>
      <c r="K15" s="52" t="s">
        <v>237</v>
      </c>
      <c r="L15" s="53">
        <v>1</v>
      </c>
      <c r="M15" s="54">
        <v>0</v>
      </c>
      <c r="N15" s="55">
        <v>0</v>
      </c>
      <c r="O15" s="56">
        <v>2500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7">
        <v>0</v>
      </c>
      <c r="W15" s="57">
        <v>0</v>
      </c>
      <c r="AQ15" s="37" t="s">
        <v>82</v>
      </c>
    </row>
    <row r="16" spans="1:50" x14ac:dyDescent="0.2">
      <c r="A16" s="46">
        <v>12</v>
      </c>
      <c r="B16" s="47"/>
      <c r="C16" s="47"/>
      <c r="D16" s="48"/>
      <c r="E16" s="49"/>
      <c r="F16" s="50"/>
      <c r="G16" s="50"/>
      <c r="H16" s="51"/>
      <c r="I16" s="51"/>
      <c r="J16" s="52" t="s">
        <v>237</v>
      </c>
      <c r="K16" s="52" t="s">
        <v>237</v>
      </c>
      <c r="L16" s="53">
        <v>1</v>
      </c>
      <c r="M16" s="54">
        <v>0</v>
      </c>
      <c r="N16" s="55">
        <v>0</v>
      </c>
      <c r="O16" s="56">
        <v>2500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7">
        <v>0</v>
      </c>
      <c r="W16" s="57">
        <v>0</v>
      </c>
      <c r="AQ16" s="37" t="s">
        <v>222</v>
      </c>
    </row>
    <row r="17" spans="1:43" x14ac:dyDescent="0.2">
      <c r="A17" s="46">
        <v>13</v>
      </c>
      <c r="B17" s="47"/>
      <c r="C17" s="47"/>
      <c r="D17" s="48"/>
      <c r="E17" s="49"/>
      <c r="F17" s="50"/>
      <c r="G17" s="50"/>
      <c r="H17" s="51"/>
      <c r="I17" s="51"/>
      <c r="J17" s="52" t="s">
        <v>237</v>
      </c>
      <c r="K17" s="52" t="s">
        <v>237</v>
      </c>
      <c r="L17" s="53">
        <v>1</v>
      </c>
      <c r="M17" s="54">
        <v>0</v>
      </c>
      <c r="N17" s="55">
        <v>0</v>
      </c>
      <c r="O17" s="56">
        <v>2500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7">
        <v>0</v>
      </c>
      <c r="W17" s="57">
        <v>0</v>
      </c>
      <c r="AQ17" s="37" t="s">
        <v>235</v>
      </c>
    </row>
    <row r="18" spans="1:43" x14ac:dyDescent="0.2">
      <c r="A18" s="46">
        <v>14</v>
      </c>
      <c r="B18" s="47"/>
      <c r="C18" s="47"/>
      <c r="D18" s="48"/>
      <c r="E18" s="49"/>
      <c r="F18" s="50"/>
      <c r="G18" s="50"/>
      <c r="H18" s="51"/>
      <c r="I18" s="51"/>
      <c r="J18" s="52" t="s">
        <v>237</v>
      </c>
      <c r="K18" s="52" t="s">
        <v>237</v>
      </c>
      <c r="L18" s="53">
        <v>1</v>
      </c>
      <c r="M18" s="54">
        <v>0</v>
      </c>
      <c r="N18" s="55">
        <v>0</v>
      </c>
      <c r="O18" s="56">
        <v>2500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7">
        <v>0</v>
      </c>
      <c r="W18" s="57">
        <v>0</v>
      </c>
      <c r="AQ18" s="37" t="s">
        <v>83</v>
      </c>
    </row>
    <row r="19" spans="1:43" x14ac:dyDescent="0.2">
      <c r="A19" s="46">
        <v>15</v>
      </c>
      <c r="B19" s="47"/>
      <c r="C19" s="47"/>
      <c r="D19" s="48"/>
      <c r="E19" s="49"/>
      <c r="F19" s="50"/>
      <c r="G19" s="50"/>
      <c r="H19" s="51"/>
      <c r="I19" s="51"/>
      <c r="J19" s="52" t="s">
        <v>237</v>
      </c>
      <c r="K19" s="52" t="s">
        <v>237</v>
      </c>
      <c r="L19" s="53">
        <v>1</v>
      </c>
      <c r="M19" s="54">
        <v>0</v>
      </c>
      <c r="N19" s="55">
        <v>0</v>
      </c>
      <c r="O19" s="56">
        <v>2500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7">
        <v>0</v>
      </c>
      <c r="W19" s="57">
        <v>0</v>
      </c>
      <c r="AQ19" s="37" t="s">
        <v>239</v>
      </c>
    </row>
    <row r="20" spans="1:43" x14ac:dyDescent="0.2">
      <c r="A20" s="46">
        <v>16</v>
      </c>
      <c r="B20" s="47"/>
      <c r="C20" s="47"/>
      <c r="D20" s="48"/>
      <c r="E20" s="49"/>
      <c r="F20" s="50"/>
      <c r="G20" s="50"/>
      <c r="H20" s="51"/>
      <c r="I20" s="51"/>
      <c r="J20" s="52" t="s">
        <v>237</v>
      </c>
      <c r="K20" s="52" t="s">
        <v>237</v>
      </c>
      <c r="L20" s="53">
        <v>1</v>
      </c>
      <c r="M20" s="54">
        <v>0</v>
      </c>
      <c r="N20" s="55">
        <v>0</v>
      </c>
      <c r="O20" s="56">
        <v>2500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7">
        <v>0</v>
      </c>
      <c r="W20" s="57">
        <v>0</v>
      </c>
      <c r="AQ20" s="37" t="s">
        <v>240</v>
      </c>
    </row>
    <row r="21" spans="1:43" x14ac:dyDescent="0.2">
      <c r="A21" s="46">
        <v>17</v>
      </c>
      <c r="B21" s="47"/>
      <c r="C21" s="47"/>
      <c r="D21" s="48"/>
      <c r="E21" s="49"/>
      <c r="F21" s="50"/>
      <c r="G21" s="50"/>
      <c r="H21" s="51"/>
      <c r="I21" s="51"/>
      <c r="J21" s="52" t="s">
        <v>237</v>
      </c>
      <c r="K21" s="52" t="s">
        <v>237</v>
      </c>
      <c r="L21" s="53">
        <v>1</v>
      </c>
      <c r="M21" s="54">
        <v>0</v>
      </c>
      <c r="N21" s="55">
        <v>0</v>
      </c>
      <c r="O21" s="56">
        <v>2500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7">
        <v>0</v>
      </c>
      <c r="W21" s="57">
        <v>0</v>
      </c>
      <c r="AQ21" s="37" t="s">
        <v>241</v>
      </c>
    </row>
    <row r="22" spans="1:43" x14ac:dyDescent="0.2">
      <c r="A22" s="46">
        <v>18</v>
      </c>
      <c r="B22" s="47"/>
      <c r="C22" s="47"/>
      <c r="D22" s="48"/>
      <c r="E22" s="49"/>
      <c r="F22" s="50"/>
      <c r="G22" s="50"/>
      <c r="H22" s="51"/>
      <c r="I22" s="51"/>
      <c r="J22" s="52" t="s">
        <v>237</v>
      </c>
      <c r="K22" s="52" t="s">
        <v>237</v>
      </c>
      <c r="L22" s="53">
        <v>1</v>
      </c>
      <c r="M22" s="54">
        <v>0</v>
      </c>
      <c r="N22" s="55">
        <v>0</v>
      </c>
      <c r="O22" s="56">
        <v>2500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7">
        <v>0</v>
      </c>
      <c r="W22" s="57">
        <v>0</v>
      </c>
      <c r="AQ22" s="37" t="s">
        <v>242</v>
      </c>
    </row>
    <row r="23" spans="1:43" ht="15.45" customHeight="1" x14ac:dyDescent="0.2">
      <c r="A23" s="46">
        <v>19</v>
      </c>
      <c r="B23" s="47"/>
      <c r="C23" s="47"/>
      <c r="D23" s="48"/>
      <c r="E23" s="49"/>
      <c r="F23" s="50"/>
      <c r="G23" s="50"/>
      <c r="H23" s="51"/>
      <c r="I23" s="51"/>
      <c r="J23" s="52" t="s">
        <v>237</v>
      </c>
      <c r="K23" s="52" t="s">
        <v>237</v>
      </c>
      <c r="L23" s="53">
        <v>1</v>
      </c>
      <c r="M23" s="54">
        <v>0</v>
      </c>
      <c r="N23" s="55">
        <v>0</v>
      </c>
      <c r="O23" s="56">
        <v>2500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7">
        <v>0</v>
      </c>
      <c r="W23" s="57">
        <v>0</v>
      </c>
      <c r="AQ23" s="37" t="s">
        <v>86</v>
      </c>
    </row>
    <row r="24" spans="1:43" x14ac:dyDescent="0.2">
      <c r="A24" s="46">
        <v>20</v>
      </c>
      <c r="B24" s="47"/>
      <c r="C24" s="47"/>
      <c r="D24" s="48"/>
      <c r="E24" s="49"/>
      <c r="F24" s="50"/>
      <c r="G24" s="50"/>
      <c r="H24" s="51"/>
      <c r="I24" s="51"/>
      <c r="J24" s="52" t="s">
        <v>237</v>
      </c>
      <c r="K24" s="52" t="s">
        <v>237</v>
      </c>
      <c r="L24" s="53">
        <v>1</v>
      </c>
      <c r="M24" s="54">
        <v>0</v>
      </c>
      <c r="N24" s="55">
        <v>0</v>
      </c>
      <c r="O24" s="56">
        <v>2500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7">
        <v>0</v>
      </c>
      <c r="W24" s="57">
        <v>0</v>
      </c>
      <c r="AQ24" s="37" t="s">
        <v>87</v>
      </c>
    </row>
    <row r="25" spans="1:43" x14ac:dyDescent="0.2">
      <c r="A25" s="46">
        <v>21</v>
      </c>
      <c r="B25" s="47"/>
      <c r="C25" s="47"/>
      <c r="D25" s="48"/>
      <c r="E25" s="49"/>
      <c r="F25" s="50"/>
      <c r="G25" s="50"/>
      <c r="H25" s="51"/>
      <c r="I25" s="51"/>
      <c r="J25" s="52" t="s">
        <v>237</v>
      </c>
      <c r="K25" s="52" t="s">
        <v>237</v>
      </c>
      <c r="L25" s="53">
        <v>1</v>
      </c>
      <c r="M25" s="54">
        <v>0</v>
      </c>
      <c r="N25" s="55">
        <v>0</v>
      </c>
      <c r="O25" s="56">
        <v>2500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7">
        <v>0</v>
      </c>
      <c r="W25" s="57">
        <v>0</v>
      </c>
      <c r="AQ25" s="37" t="s">
        <v>236</v>
      </c>
    </row>
    <row r="26" spans="1:43" x14ac:dyDescent="0.2">
      <c r="A26" s="46">
        <v>22</v>
      </c>
      <c r="B26" s="47"/>
      <c r="C26" s="47"/>
      <c r="D26" s="48"/>
      <c r="E26" s="49"/>
      <c r="F26" s="50"/>
      <c r="G26" s="50"/>
      <c r="H26" s="51"/>
      <c r="I26" s="51"/>
      <c r="J26" s="52" t="s">
        <v>237</v>
      </c>
      <c r="K26" s="52" t="s">
        <v>237</v>
      </c>
      <c r="L26" s="53">
        <v>1</v>
      </c>
      <c r="M26" s="54">
        <v>0</v>
      </c>
      <c r="N26" s="55">
        <v>0</v>
      </c>
      <c r="O26" s="56">
        <v>2500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7">
        <v>0</v>
      </c>
      <c r="W26" s="57">
        <v>0</v>
      </c>
      <c r="AQ26" s="37"/>
    </row>
    <row r="27" spans="1:43" x14ac:dyDescent="0.25">
      <c r="A27" s="46">
        <v>23</v>
      </c>
      <c r="B27" s="47"/>
      <c r="C27" s="47"/>
      <c r="D27" s="48"/>
      <c r="E27" s="49"/>
      <c r="F27" s="50"/>
      <c r="G27" s="50"/>
      <c r="H27" s="51"/>
      <c r="I27" s="51"/>
      <c r="J27" s="52" t="s">
        <v>237</v>
      </c>
      <c r="K27" s="52" t="s">
        <v>237</v>
      </c>
      <c r="L27" s="53">
        <v>1</v>
      </c>
      <c r="M27" s="54">
        <v>0</v>
      </c>
      <c r="N27" s="55">
        <v>0</v>
      </c>
      <c r="O27" s="56">
        <v>2500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7">
        <v>0</v>
      </c>
      <c r="W27" s="57">
        <v>0</v>
      </c>
    </row>
    <row r="28" spans="1:43" x14ac:dyDescent="0.25">
      <c r="A28" s="46">
        <v>24</v>
      </c>
      <c r="B28" s="47"/>
      <c r="C28" s="47"/>
      <c r="D28" s="48"/>
      <c r="E28" s="49"/>
      <c r="F28" s="50"/>
      <c r="G28" s="50"/>
      <c r="H28" s="51"/>
      <c r="I28" s="51"/>
      <c r="J28" s="52" t="s">
        <v>237</v>
      </c>
      <c r="K28" s="52" t="s">
        <v>237</v>
      </c>
      <c r="L28" s="53">
        <v>1</v>
      </c>
      <c r="M28" s="54">
        <v>0</v>
      </c>
      <c r="N28" s="55">
        <v>0</v>
      </c>
      <c r="O28" s="56">
        <v>2500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7">
        <v>0</v>
      </c>
      <c r="W28" s="57">
        <v>0</v>
      </c>
    </row>
    <row r="29" spans="1:43" x14ac:dyDescent="0.25">
      <c r="A29" s="46">
        <v>25</v>
      </c>
      <c r="B29" s="47"/>
      <c r="C29" s="47"/>
      <c r="D29" s="48"/>
      <c r="E29" s="49"/>
      <c r="F29" s="50"/>
      <c r="G29" s="50"/>
      <c r="H29" s="51"/>
      <c r="I29" s="51"/>
      <c r="J29" s="52" t="s">
        <v>237</v>
      </c>
      <c r="K29" s="52" t="s">
        <v>237</v>
      </c>
      <c r="L29" s="53">
        <v>1</v>
      </c>
      <c r="M29" s="54">
        <v>0</v>
      </c>
      <c r="N29" s="55">
        <v>0</v>
      </c>
      <c r="O29" s="56">
        <v>2500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7">
        <v>0</v>
      </c>
      <c r="W29" s="57">
        <v>0</v>
      </c>
    </row>
    <row r="30" spans="1:43" x14ac:dyDescent="0.25">
      <c r="A30" s="46">
        <v>26</v>
      </c>
      <c r="B30" s="47"/>
      <c r="C30" s="47"/>
      <c r="D30" s="48"/>
      <c r="E30" s="49"/>
      <c r="F30" s="50"/>
      <c r="G30" s="50"/>
      <c r="H30" s="51"/>
      <c r="I30" s="51"/>
      <c r="J30" s="52" t="s">
        <v>237</v>
      </c>
      <c r="K30" s="52" t="s">
        <v>237</v>
      </c>
      <c r="L30" s="53">
        <v>1</v>
      </c>
      <c r="M30" s="54">
        <v>0</v>
      </c>
      <c r="N30" s="55">
        <v>0</v>
      </c>
      <c r="O30" s="56">
        <v>2500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7">
        <v>0</v>
      </c>
      <c r="W30" s="57">
        <v>0</v>
      </c>
    </row>
    <row r="31" spans="1:43" x14ac:dyDescent="0.25">
      <c r="A31" s="46">
        <v>27</v>
      </c>
      <c r="B31" s="47"/>
      <c r="C31" s="47"/>
      <c r="D31" s="48"/>
      <c r="E31" s="49"/>
      <c r="F31" s="50"/>
      <c r="G31" s="50"/>
      <c r="H31" s="51"/>
      <c r="I31" s="51"/>
      <c r="J31" s="52" t="s">
        <v>237</v>
      </c>
      <c r="K31" s="52" t="s">
        <v>237</v>
      </c>
      <c r="L31" s="53">
        <v>1</v>
      </c>
      <c r="M31" s="54">
        <v>0</v>
      </c>
      <c r="N31" s="55">
        <v>0</v>
      </c>
      <c r="O31" s="56">
        <v>2500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7">
        <v>0</v>
      </c>
      <c r="W31" s="57">
        <v>0</v>
      </c>
    </row>
    <row r="32" spans="1:43" x14ac:dyDescent="0.25">
      <c r="A32" s="46">
        <v>28</v>
      </c>
      <c r="B32" s="47"/>
      <c r="C32" s="47"/>
      <c r="D32" s="48"/>
      <c r="E32" s="49"/>
      <c r="F32" s="50"/>
      <c r="G32" s="50"/>
      <c r="H32" s="51"/>
      <c r="I32" s="51"/>
      <c r="J32" s="52" t="s">
        <v>237</v>
      </c>
      <c r="K32" s="52" t="s">
        <v>237</v>
      </c>
      <c r="L32" s="53">
        <v>1</v>
      </c>
      <c r="M32" s="54">
        <v>0</v>
      </c>
      <c r="N32" s="55">
        <v>0</v>
      </c>
      <c r="O32" s="56">
        <v>2500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7">
        <v>0</v>
      </c>
      <c r="W32" s="57">
        <v>0</v>
      </c>
    </row>
    <row r="33" spans="1:23" x14ac:dyDescent="0.25">
      <c r="A33" s="46">
        <v>29</v>
      </c>
      <c r="B33" s="47"/>
      <c r="C33" s="47"/>
      <c r="D33" s="48"/>
      <c r="E33" s="49"/>
      <c r="F33" s="50"/>
      <c r="G33" s="50"/>
      <c r="H33" s="51"/>
      <c r="I33" s="51"/>
      <c r="J33" s="52" t="s">
        <v>237</v>
      </c>
      <c r="K33" s="52" t="s">
        <v>237</v>
      </c>
      <c r="L33" s="53">
        <v>1</v>
      </c>
      <c r="M33" s="54">
        <v>0</v>
      </c>
      <c r="N33" s="55">
        <v>0</v>
      </c>
      <c r="O33" s="56">
        <v>2500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7">
        <v>0</v>
      </c>
      <c r="W33" s="57">
        <v>0</v>
      </c>
    </row>
    <row r="34" spans="1:23" x14ac:dyDescent="0.25">
      <c r="A34" s="46">
        <v>30</v>
      </c>
      <c r="B34" s="47"/>
      <c r="C34" s="47"/>
      <c r="D34" s="48"/>
      <c r="E34" s="49"/>
      <c r="F34" s="50"/>
      <c r="G34" s="50"/>
      <c r="H34" s="51"/>
      <c r="I34" s="51"/>
      <c r="J34" s="52" t="s">
        <v>237</v>
      </c>
      <c r="K34" s="52" t="s">
        <v>237</v>
      </c>
      <c r="L34" s="53">
        <v>1</v>
      </c>
      <c r="M34" s="54">
        <v>0</v>
      </c>
      <c r="N34" s="55">
        <v>0</v>
      </c>
      <c r="O34" s="56">
        <v>2500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7">
        <v>0</v>
      </c>
      <c r="W34" s="57">
        <v>0</v>
      </c>
    </row>
    <row r="35" spans="1:23" x14ac:dyDescent="0.25">
      <c r="A35" s="46">
        <v>31</v>
      </c>
      <c r="B35" s="47"/>
      <c r="C35" s="47"/>
      <c r="D35" s="48"/>
      <c r="E35" s="49"/>
      <c r="F35" s="50"/>
      <c r="G35" s="50"/>
      <c r="H35" s="51"/>
      <c r="I35" s="51"/>
      <c r="J35" s="52" t="s">
        <v>237</v>
      </c>
      <c r="K35" s="52" t="s">
        <v>237</v>
      </c>
      <c r="L35" s="53">
        <v>1</v>
      </c>
      <c r="M35" s="54">
        <v>0</v>
      </c>
      <c r="N35" s="55">
        <v>0</v>
      </c>
      <c r="O35" s="56">
        <v>2500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7">
        <v>0</v>
      </c>
      <c r="W35" s="57">
        <v>0</v>
      </c>
    </row>
    <row r="36" spans="1:23" x14ac:dyDescent="0.25">
      <c r="A36" s="46">
        <v>32</v>
      </c>
      <c r="B36" s="47"/>
      <c r="C36" s="47"/>
      <c r="D36" s="48"/>
      <c r="E36" s="49"/>
      <c r="F36" s="50"/>
      <c r="G36" s="50"/>
      <c r="H36" s="51"/>
      <c r="I36" s="51"/>
      <c r="J36" s="52" t="s">
        <v>237</v>
      </c>
      <c r="K36" s="52" t="s">
        <v>237</v>
      </c>
      <c r="L36" s="53">
        <v>1</v>
      </c>
      <c r="M36" s="54">
        <v>0</v>
      </c>
      <c r="N36" s="55">
        <v>0</v>
      </c>
      <c r="O36" s="56">
        <v>2500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7">
        <v>0</v>
      </c>
      <c r="W36" s="57">
        <v>0</v>
      </c>
    </row>
    <row r="37" spans="1:23" x14ac:dyDescent="0.25">
      <c r="A37" s="46">
        <v>33</v>
      </c>
      <c r="B37" s="47"/>
      <c r="C37" s="47"/>
      <c r="D37" s="48"/>
      <c r="E37" s="49"/>
      <c r="F37" s="50"/>
      <c r="G37" s="50"/>
      <c r="H37" s="51"/>
      <c r="I37" s="51"/>
      <c r="J37" s="52" t="s">
        <v>237</v>
      </c>
      <c r="K37" s="52" t="s">
        <v>237</v>
      </c>
      <c r="L37" s="53">
        <v>1</v>
      </c>
      <c r="M37" s="54">
        <v>0</v>
      </c>
      <c r="N37" s="55">
        <v>0</v>
      </c>
      <c r="O37" s="56">
        <v>2500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7">
        <v>0</v>
      </c>
      <c r="W37" s="57">
        <v>0</v>
      </c>
    </row>
    <row r="38" spans="1:23" x14ac:dyDescent="0.25">
      <c r="A38" s="46">
        <v>34</v>
      </c>
      <c r="B38" s="47"/>
      <c r="C38" s="47"/>
      <c r="D38" s="48"/>
      <c r="E38" s="49"/>
      <c r="F38" s="50"/>
      <c r="G38" s="50"/>
      <c r="H38" s="51"/>
      <c r="I38" s="51"/>
      <c r="J38" s="52" t="s">
        <v>237</v>
      </c>
      <c r="K38" s="52" t="s">
        <v>237</v>
      </c>
      <c r="L38" s="53">
        <v>1</v>
      </c>
      <c r="M38" s="54">
        <v>0</v>
      </c>
      <c r="N38" s="55">
        <v>0</v>
      </c>
      <c r="O38" s="56">
        <v>2500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7">
        <v>0</v>
      </c>
      <c r="W38" s="57">
        <v>0</v>
      </c>
    </row>
    <row r="39" spans="1:23" x14ac:dyDescent="0.25">
      <c r="A39" s="46">
        <v>35</v>
      </c>
      <c r="B39" s="47"/>
      <c r="C39" s="47"/>
      <c r="D39" s="48"/>
      <c r="E39" s="49"/>
      <c r="F39" s="50"/>
      <c r="G39" s="50"/>
      <c r="H39" s="51"/>
      <c r="I39" s="51"/>
      <c r="J39" s="52" t="s">
        <v>237</v>
      </c>
      <c r="K39" s="52" t="s">
        <v>237</v>
      </c>
      <c r="L39" s="53">
        <v>1</v>
      </c>
      <c r="M39" s="54">
        <v>0</v>
      </c>
      <c r="N39" s="55">
        <v>0</v>
      </c>
      <c r="O39" s="56">
        <v>2500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7">
        <v>0</v>
      </c>
      <c r="W39" s="57">
        <v>0</v>
      </c>
    </row>
    <row r="40" spans="1:23" x14ac:dyDescent="0.25">
      <c r="A40" s="46">
        <v>36</v>
      </c>
      <c r="B40" s="47"/>
      <c r="C40" s="47"/>
      <c r="D40" s="48"/>
      <c r="E40" s="49"/>
      <c r="F40" s="50"/>
      <c r="G40" s="50"/>
      <c r="H40" s="51"/>
      <c r="I40" s="51"/>
      <c r="J40" s="52" t="s">
        <v>237</v>
      </c>
      <c r="K40" s="52" t="s">
        <v>237</v>
      </c>
      <c r="L40" s="53">
        <v>1</v>
      </c>
      <c r="M40" s="54">
        <v>0</v>
      </c>
      <c r="N40" s="55">
        <v>0</v>
      </c>
      <c r="O40" s="56">
        <v>2500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7">
        <v>0</v>
      </c>
      <c r="W40" s="57">
        <v>0</v>
      </c>
    </row>
    <row r="41" spans="1:23" x14ac:dyDescent="0.25">
      <c r="A41" s="46">
        <v>37</v>
      </c>
      <c r="B41" s="47"/>
      <c r="C41" s="47"/>
      <c r="D41" s="48"/>
      <c r="E41" s="49"/>
      <c r="F41" s="50"/>
      <c r="G41" s="50"/>
      <c r="H41" s="51"/>
      <c r="I41" s="51"/>
      <c r="J41" s="52" t="s">
        <v>237</v>
      </c>
      <c r="K41" s="52" t="s">
        <v>237</v>
      </c>
      <c r="L41" s="53">
        <v>1</v>
      </c>
      <c r="M41" s="54">
        <v>0</v>
      </c>
      <c r="N41" s="55">
        <v>0</v>
      </c>
      <c r="O41" s="56">
        <v>2500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7">
        <v>0</v>
      </c>
      <c r="W41" s="57">
        <v>0</v>
      </c>
    </row>
    <row r="42" spans="1:23" x14ac:dyDescent="0.25">
      <c r="A42" s="46">
        <v>38</v>
      </c>
      <c r="B42" s="47"/>
      <c r="C42" s="47"/>
      <c r="D42" s="48"/>
      <c r="E42" s="49"/>
      <c r="F42" s="50"/>
      <c r="G42" s="50"/>
      <c r="H42" s="51"/>
      <c r="I42" s="51"/>
      <c r="J42" s="52" t="s">
        <v>237</v>
      </c>
      <c r="K42" s="52" t="s">
        <v>237</v>
      </c>
      <c r="L42" s="53">
        <v>1</v>
      </c>
      <c r="M42" s="54">
        <v>0</v>
      </c>
      <c r="N42" s="55">
        <v>0</v>
      </c>
      <c r="O42" s="56">
        <v>2500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7">
        <v>0</v>
      </c>
      <c r="W42" s="57">
        <v>0</v>
      </c>
    </row>
    <row r="43" spans="1:23" x14ac:dyDescent="0.25">
      <c r="A43" s="46">
        <v>39</v>
      </c>
      <c r="B43" s="47"/>
      <c r="C43" s="47"/>
      <c r="D43" s="48"/>
      <c r="E43" s="49"/>
      <c r="F43" s="50"/>
      <c r="G43" s="50"/>
      <c r="H43" s="51"/>
      <c r="I43" s="51"/>
      <c r="J43" s="52" t="s">
        <v>237</v>
      </c>
      <c r="K43" s="52" t="s">
        <v>237</v>
      </c>
      <c r="L43" s="53">
        <v>1</v>
      </c>
      <c r="M43" s="54">
        <v>0</v>
      </c>
      <c r="N43" s="55">
        <v>0</v>
      </c>
      <c r="O43" s="56">
        <v>2500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7">
        <v>0</v>
      </c>
      <c r="W43" s="57">
        <v>0</v>
      </c>
    </row>
    <row r="44" spans="1:23" x14ac:dyDescent="0.25">
      <c r="A44" s="46">
        <v>40</v>
      </c>
      <c r="B44" s="47"/>
      <c r="C44" s="47"/>
      <c r="D44" s="48"/>
      <c r="E44" s="49"/>
      <c r="F44" s="50"/>
      <c r="G44" s="50"/>
      <c r="H44" s="51"/>
      <c r="I44" s="51"/>
      <c r="J44" s="52" t="s">
        <v>237</v>
      </c>
      <c r="K44" s="52" t="s">
        <v>237</v>
      </c>
      <c r="L44" s="53">
        <v>1</v>
      </c>
      <c r="M44" s="54">
        <v>0</v>
      </c>
      <c r="N44" s="55">
        <v>0</v>
      </c>
      <c r="O44" s="56">
        <v>2500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7">
        <v>0</v>
      </c>
      <c r="W44" s="57">
        <v>0</v>
      </c>
    </row>
    <row r="45" spans="1:23" x14ac:dyDescent="0.25">
      <c r="A45" s="46">
        <v>41</v>
      </c>
      <c r="B45" s="47"/>
      <c r="C45" s="47"/>
      <c r="D45" s="48"/>
      <c r="E45" s="49"/>
      <c r="F45" s="50"/>
      <c r="G45" s="50"/>
      <c r="H45" s="51"/>
      <c r="I45" s="51"/>
      <c r="J45" s="52" t="s">
        <v>237</v>
      </c>
      <c r="K45" s="52" t="s">
        <v>237</v>
      </c>
      <c r="L45" s="53">
        <v>1</v>
      </c>
      <c r="M45" s="54">
        <v>0</v>
      </c>
      <c r="N45" s="55">
        <v>0</v>
      </c>
      <c r="O45" s="56">
        <v>2500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7">
        <v>0</v>
      </c>
      <c r="W45" s="57">
        <v>0</v>
      </c>
    </row>
    <row r="46" spans="1:23" x14ac:dyDescent="0.25">
      <c r="A46" s="46">
        <v>42</v>
      </c>
      <c r="B46" s="47"/>
      <c r="C46" s="47"/>
      <c r="D46" s="48"/>
      <c r="E46" s="49"/>
      <c r="F46" s="50"/>
      <c r="G46" s="50"/>
      <c r="H46" s="51"/>
      <c r="I46" s="51"/>
      <c r="J46" s="52" t="s">
        <v>237</v>
      </c>
      <c r="K46" s="52" t="s">
        <v>237</v>
      </c>
      <c r="L46" s="53">
        <v>1</v>
      </c>
      <c r="M46" s="54">
        <v>0</v>
      </c>
      <c r="N46" s="55">
        <v>0</v>
      </c>
      <c r="O46" s="56">
        <v>2500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7">
        <v>0</v>
      </c>
      <c r="W46" s="57">
        <v>0</v>
      </c>
    </row>
    <row r="47" spans="1:23" x14ac:dyDescent="0.25">
      <c r="A47" s="46">
        <v>43</v>
      </c>
      <c r="B47" s="47"/>
      <c r="C47" s="47"/>
      <c r="D47" s="48"/>
      <c r="E47" s="49"/>
      <c r="F47" s="50"/>
      <c r="G47" s="50"/>
      <c r="H47" s="51"/>
      <c r="I47" s="51"/>
      <c r="J47" s="52" t="s">
        <v>237</v>
      </c>
      <c r="K47" s="52" t="s">
        <v>237</v>
      </c>
      <c r="L47" s="53">
        <v>1</v>
      </c>
      <c r="M47" s="54">
        <v>0</v>
      </c>
      <c r="N47" s="55">
        <v>0</v>
      </c>
      <c r="O47" s="56">
        <v>2500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7">
        <v>0</v>
      </c>
      <c r="W47" s="57">
        <v>0</v>
      </c>
    </row>
    <row r="48" spans="1:23" x14ac:dyDescent="0.25">
      <c r="A48" s="46">
        <v>44</v>
      </c>
      <c r="B48" s="47"/>
      <c r="C48" s="47"/>
      <c r="D48" s="48"/>
      <c r="E48" s="49"/>
      <c r="F48" s="50"/>
      <c r="G48" s="50"/>
      <c r="H48" s="51"/>
      <c r="I48" s="51"/>
      <c r="J48" s="52" t="s">
        <v>237</v>
      </c>
      <c r="K48" s="52" t="s">
        <v>237</v>
      </c>
      <c r="L48" s="53">
        <v>1</v>
      </c>
      <c r="M48" s="54">
        <v>0</v>
      </c>
      <c r="N48" s="55">
        <v>0</v>
      </c>
      <c r="O48" s="56">
        <v>2500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7">
        <v>0</v>
      </c>
      <c r="W48" s="57">
        <v>0</v>
      </c>
    </row>
    <row r="49" spans="1:23" x14ac:dyDescent="0.25">
      <c r="A49" s="46">
        <v>45</v>
      </c>
      <c r="B49" s="47"/>
      <c r="C49" s="47"/>
      <c r="D49" s="48"/>
      <c r="E49" s="49"/>
      <c r="F49" s="50"/>
      <c r="G49" s="50"/>
      <c r="H49" s="51"/>
      <c r="I49" s="51"/>
      <c r="J49" s="52" t="s">
        <v>237</v>
      </c>
      <c r="K49" s="52" t="s">
        <v>237</v>
      </c>
      <c r="L49" s="53">
        <v>1</v>
      </c>
      <c r="M49" s="54">
        <v>0</v>
      </c>
      <c r="N49" s="55">
        <v>0</v>
      </c>
      <c r="O49" s="56">
        <v>2500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7">
        <v>0</v>
      </c>
      <c r="W49" s="57">
        <v>0</v>
      </c>
    </row>
    <row r="50" spans="1:23" x14ac:dyDescent="0.25">
      <c r="A50" s="46">
        <v>46</v>
      </c>
      <c r="B50" s="47"/>
      <c r="C50" s="47"/>
      <c r="D50" s="48"/>
      <c r="E50" s="49"/>
      <c r="F50" s="50"/>
      <c r="G50" s="50"/>
      <c r="H50" s="51"/>
      <c r="I50" s="51"/>
      <c r="J50" s="52" t="s">
        <v>237</v>
      </c>
      <c r="K50" s="52" t="s">
        <v>237</v>
      </c>
      <c r="L50" s="53">
        <v>1</v>
      </c>
      <c r="M50" s="54">
        <v>0</v>
      </c>
      <c r="N50" s="55">
        <v>0</v>
      </c>
      <c r="O50" s="56">
        <v>2500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7">
        <v>0</v>
      </c>
      <c r="W50" s="57">
        <v>0</v>
      </c>
    </row>
    <row r="51" spans="1:23" x14ac:dyDescent="0.25">
      <c r="A51" s="46">
        <v>47</v>
      </c>
      <c r="B51" s="47"/>
      <c r="C51" s="47"/>
      <c r="D51" s="48"/>
      <c r="E51" s="49"/>
      <c r="F51" s="50"/>
      <c r="G51" s="50"/>
      <c r="H51" s="51"/>
      <c r="I51" s="51"/>
      <c r="J51" s="52" t="s">
        <v>237</v>
      </c>
      <c r="K51" s="52" t="s">
        <v>237</v>
      </c>
      <c r="L51" s="53">
        <v>1</v>
      </c>
      <c r="M51" s="54">
        <v>0</v>
      </c>
      <c r="N51" s="55">
        <v>0</v>
      </c>
      <c r="O51" s="56">
        <v>2500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7">
        <v>0</v>
      </c>
      <c r="W51" s="57">
        <v>0</v>
      </c>
    </row>
    <row r="52" spans="1:23" x14ac:dyDescent="0.25">
      <c r="A52" s="46">
        <v>48</v>
      </c>
      <c r="B52" s="47"/>
      <c r="C52" s="47"/>
      <c r="D52" s="48"/>
      <c r="E52" s="49"/>
      <c r="F52" s="50"/>
      <c r="G52" s="50"/>
      <c r="H52" s="51"/>
      <c r="I52" s="51"/>
      <c r="J52" s="52" t="s">
        <v>237</v>
      </c>
      <c r="K52" s="52" t="s">
        <v>237</v>
      </c>
      <c r="L52" s="53">
        <v>1</v>
      </c>
      <c r="M52" s="54">
        <v>0</v>
      </c>
      <c r="N52" s="55">
        <v>0</v>
      </c>
      <c r="O52" s="56">
        <v>2500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7">
        <v>0</v>
      </c>
      <c r="W52" s="57">
        <v>0</v>
      </c>
    </row>
    <row r="53" spans="1:23" x14ac:dyDescent="0.25">
      <c r="A53" s="46">
        <v>49</v>
      </c>
      <c r="B53" s="47"/>
      <c r="C53" s="47"/>
      <c r="D53" s="48"/>
      <c r="E53" s="49"/>
      <c r="F53" s="50"/>
      <c r="G53" s="50"/>
      <c r="H53" s="51"/>
      <c r="I53" s="51"/>
      <c r="J53" s="52" t="s">
        <v>237</v>
      </c>
      <c r="K53" s="52" t="s">
        <v>237</v>
      </c>
      <c r="L53" s="53">
        <v>1</v>
      </c>
      <c r="M53" s="54">
        <v>0</v>
      </c>
      <c r="N53" s="55">
        <v>0</v>
      </c>
      <c r="O53" s="56">
        <v>2500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7">
        <v>0</v>
      </c>
      <c r="W53" s="57">
        <v>0</v>
      </c>
    </row>
    <row r="54" spans="1:23" x14ac:dyDescent="0.25">
      <c r="A54" s="46">
        <v>50</v>
      </c>
      <c r="B54" s="47"/>
      <c r="C54" s="47"/>
      <c r="D54" s="48"/>
      <c r="E54" s="49"/>
      <c r="F54" s="50"/>
      <c r="G54" s="50"/>
      <c r="H54" s="51"/>
      <c r="I54" s="51"/>
      <c r="J54" s="52" t="s">
        <v>237</v>
      </c>
      <c r="K54" s="52" t="s">
        <v>237</v>
      </c>
      <c r="L54" s="53">
        <v>1</v>
      </c>
      <c r="M54" s="54">
        <v>0</v>
      </c>
      <c r="N54" s="55">
        <v>0</v>
      </c>
      <c r="O54" s="56">
        <v>2500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7">
        <v>0</v>
      </c>
      <c r="W54" s="57">
        <v>0</v>
      </c>
    </row>
    <row r="55" spans="1:23" x14ac:dyDescent="0.25">
      <c r="A55" s="46">
        <v>51</v>
      </c>
      <c r="B55" s="47"/>
      <c r="C55" s="47"/>
      <c r="D55" s="48"/>
      <c r="E55" s="49"/>
      <c r="F55" s="50"/>
      <c r="G55" s="50"/>
      <c r="H55" s="51"/>
      <c r="I55" s="51"/>
      <c r="J55" s="52" t="s">
        <v>237</v>
      </c>
      <c r="K55" s="52" t="s">
        <v>237</v>
      </c>
      <c r="L55" s="53">
        <v>1</v>
      </c>
      <c r="M55" s="54">
        <v>0</v>
      </c>
      <c r="N55" s="55">
        <v>0</v>
      </c>
      <c r="O55" s="56">
        <v>2500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7">
        <v>0</v>
      </c>
      <c r="W55" s="57">
        <v>0</v>
      </c>
    </row>
    <row r="56" spans="1:23" x14ac:dyDescent="0.25">
      <c r="A56" s="46">
        <v>52</v>
      </c>
      <c r="B56" s="47"/>
      <c r="C56" s="47"/>
      <c r="D56" s="48"/>
      <c r="E56" s="44"/>
      <c r="F56" s="50"/>
      <c r="G56" s="50"/>
      <c r="H56" s="51"/>
      <c r="I56" s="51"/>
      <c r="J56" s="52" t="s">
        <v>237</v>
      </c>
      <c r="K56" s="52" t="s">
        <v>237</v>
      </c>
      <c r="L56" s="53">
        <v>1</v>
      </c>
      <c r="M56" s="54">
        <v>0</v>
      </c>
      <c r="N56" s="55">
        <v>0</v>
      </c>
      <c r="O56" s="56">
        <v>2500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7">
        <v>0</v>
      </c>
      <c r="W56" s="57">
        <v>0</v>
      </c>
    </row>
    <row r="57" spans="1:23" x14ac:dyDescent="0.25">
      <c r="A57" s="46">
        <v>53</v>
      </c>
      <c r="B57" s="47"/>
      <c r="C57" s="47"/>
      <c r="D57" s="48"/>
      <c r="E57" s="44"/>
      <c r="F57" s="50"/>
      <c r="G57" s="50"/>
      <c r="H57" s="51"/>
      <c r="I57" s="51"/>
      <c r="J57" s="52" t="s">
        <v>237</v>
      </c>
      <c r="K57" s="52" t="s">
        <v>237</v>
      </c>
      <c r="L57" s="53"/>
      <c r="M57" s="54">
        <v>0</v>
      </c>
      <c r="N57" s="55">
        <v>0</v>
      </c>
      <c r="O57" s="56">
        <v>2500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7">
        <v>0</v>
      </c>
      <c r="W57" s="57">
        <v>0</v>
      </c>
    </row>
    <row r="58" spans="1:23" x14ac:dyDescent="0.25">
      <c r="A58" s="46">
        <v>54</v>
      </c>
      <c r="B58" s="47"/>
      <c r="C58" s="47"/>
      <c r="D58" s="48"/>
      <c r="E58" s="44"/>
      <c r="F58" s="50"/>
      <c r="G58" s="50"/>
      <c r="H58" s="51"/>
      <c r="I58" s="51"/>
      <c r="J58" s="52" t="s">
        <v>237</v>
      </c>
      <c r="K58" s="52" t="s">
        <v>237</v>
      </c>
      <c r="L58" s="53"/>
      <c r="M58" s="54">
        <v>0</v>
      </c>
      <c r="N58" s="55">
        <v>0</v>
      </c>
      <c r="O58" s="56">
        <v>2500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7">
        <v>0</v>
      </c>
      <c r="W58" s="57">
        <v>0</v>
      </c>
    </row>
    <row r="59" spans="1:23" x14ac:dyDescent="0.25">
      <c r="A59" s="46">
        <v>55</v>
      </c>
      <c r="B59" s="47"/>
      <c r="C59" s="47"/>
      <c r="D59" s="48"/>
      <c r="E59" s="49"/>
      <c r="F59" s="50"/>
      <c r="G59" s="50"/>
      <c r="H59" s="51"/>
      <c r="I59" s="51"/>
      <c r="J59" s="52" t="s">
        <v>237</v>
      </c>
      <c r="K59" s="52" t="s">
        <v>237</v>
      </c>
      <c r="L59" s="53">
        <v>1</v>
      </c>
      <c r="M59" s="54">
        <v>0</v>
      </c>
      <c r="N59" s="55">
        <v>0</v>
      </c>
      <c r="O59" s="56">
        <v>2500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7">
        <v>0</v>
      </c>
      <c r="W59" s="57">
        <v>0</v>
      </c>
    </row>
    <row r="60" spans="1:23" ht="16.2" thickBot="1" x14ac:dyDescent="0.3">
      <c r="A60" s="63" t="s">
        <v>225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45">
        <f>SUM(M5:M59)</f>
        <v>0</v>
      </c>
      <c r="N60" s="45">
        <f>SUM(N5:N59)</f>
        <v>0</v>
      </c>
      <c r="O60" s="45"/>
      <c r="P60" s="45">
        <f t="shared" ref="P60:U60" si="0">SUM(P5:P59)</f>
        <v>0</v>
      </c>
      <c r="Q60" s="45">
        <f t="shared" si="0"/>
        <v>0</v>
      </c>
      <c r="R60" s="45">
        <f t="shared" si="0"/>
        <v>0</v>
      </c>
      <c r="S60" s="45">
        <f t="shared" si="0"/>
        <v>0</v>
      </c>
      <c r="T60" s="45">
        <f t="shared" si="0"/>
        <v>0</v>
      </c>
      <c r="U60" s="58">
        <f t="shared" si="0"/>
        <v>0</v>
      </c>
      <c r="V60" s="59">
        <v>0</v>
      </c>
      <c r="W60" s="59">
        <v>0</v>
      </c>
    </row>
    <row r="61" spans="1:23" ht="16.2" hidden="1" thickTop="1" x14ac:dyDescent="0.25"/>
  </sheetData>
  <sheetProtection algorithmName="SHA-512" hashValue="q+59caotZG+Ip0KXGj25zbj7fQoiaN4Ke/M5YF4CjhfUzWSMF+cf+akzhllCowdryIsi1wQwNdDUzdHCoWx8qQ==" saltValue="VGXShZQurxPfkre42rKX5Q==" spinCount="100000" sheet="1" objects="1" scenarios="1"/>
  <mergeCells count="25">
    <mergeCell ref="A60:L60"/>
    <mergeCell ref="A2:U2"/>
    <mergeCell ref="N3:N4"/>
    <mergeCell ref="O3:O4"/>
    <mergeCell ref="P3:P4"/>
    <mergeCell ref="Q3:Q4"/>
    <mergeCell ref="R3:R4"/>
    <mergeCell ref="S3:S4"/>
    <mergeCell ref="T3:T4"/>
    <mergeCell ref="V3:V4"/>
    <mergeCell ref="W3:W4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U3:U4"/>
    <mergeCell ref="L3:L4"/>
    <mergeCell ref="M3:M4"/>
    <mergeCell ref="I3:I4"/>
  </mergeCells>
  <conditionalFormatting sqref="Q5:Q59">
    <cfRule type="expression" dxfId="23" priority="9">
      <formula>Q5&gt;(N5*50%)</formula>
    </cfRule>
  </conditionalFormatting>
  <conditionalFormatting sqref="R5:R59">
    <cfRule type="expression" dxfId="22" priority="4">
      <formula>R5&gt;(N5*10%)</formula>
    </cfRule>
  </conditionalFormatting>
  <conditionalFormatting sqref="S5:S59">
    <cfRule type="expression" dxfId="21" priority="3">
      <formula>S5&gt;(N5*30%)</formula>
    </cfRule>
  </conditionalFormatting>
  <conditionalFormatting sqref="T5:T59">
    <cfRule type="expression" dxfId="20" priority="2">
      <formula>T5&gt;(N5*10%)</formula>
    </cfRule>
  </conditionalFormatting>
  <dataValidations count="2">
    <dataValidation type="list" allowBlank="1" showInputMessage="1" showErrorMessage="1" sqref="L5:L59" xr:uid="{D564D1F6-4A0E-4FD4-AB84-8BB086580D9D}">
      <formula1>$AX$2:$AX$8</formula1>
    </dataValidation>
    <dataValidation type="list" allowBlank="1" showInputMessage="1" showErrorMessage="1" sqref="J5:K59" xr:uid="{771BF402-4BD6-44C9-BFF8-7E48D87F61ED}">
      <formula1>$AQ$2:$AQ$25</formula1>
    </dataValidation>
  </dataValidations>
  <printOptions horizontalCentered="1"/>
  <pageMargins left="0.19685039370078741" right="0.19685039370078741" top="0.27559055118110237" bottom="0.27559055118110237" header="0.19685039370078741" footer="0.19685039370078741"/>
  <pageSetup paperSize="9" scale="5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E31714-045D-4772-A58E-D2C66F994D3B}">
          <x14:formula1>
            <xm:f>Listas!$AM$1:$AM$28</xm:f>
          </x14:formula1>
          <xm:sqref>G5:G59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E6B4-49D0-4906-BD39-413DF65DB79B}">
  <dimension ref="A1:BP86"/>
  <sheetViews>
    <sheetView topLeftCell="AC1" workbookViewId="0">
      <selection activeCell="AE29" sqref="AE29"/>
    </sheetView>
  </sheetViews>
  <sheetFormatPr defaultRowHeight="13.2" x14ac:dyDescent="0.25"/>
  <cols>
    <col min="10" max="10" width="16.109375" bestFit="1" customWidth="1"/>
    <col min="42" max="42" width="8.88671875" customWidth="1"/>
    <col min="64" max="64" width="13.6640625" bestFit="1" customWidth="1"/>
  </cols>
  <sheetData>
    <row r="1" spans="1:68" ht="15" thickBot="1" x14ac:dyDescent="0.3">
      <c r="A1" s="1" t="s">
        <v>27</v>
      </c>
      <c r="B1">
        <v>1</v>
      </c>
      <c r="C1" s="20">
        <v>1</v>
      </c>
      <c r="D1">
        <v>1</v>
      </c>
      <c r="F1" s="3" t="s">
        <v>28</v>
      </c>
      <c r="G1" s="3">
        <v>0</v>
      </c>
      <c r="H1" s="4" t="e">
        <f>VLOOKUP(#REF!,Listas!F:G,2,0)</f>
        <v>#REF!</v>
      </c>
      <c r="J1" s="5" t="s">
        <v>29</v>
      </c>
      <c r="K1" s="6" t="s">
        <v>30</v>
      </c>
      <c r="L1" s="6"/>
      <c r="N1" s="7" t="e">
        <f>#REF!</f>
        <v>#REF!</v>
      </c>
      <c r="O1" s="8"/>
      <c r="P1" s="7" t="e">
        <f>VLOOKUP(N1,N2:P86,3)</f>
        <v>#REF!</v>
      </c>
      <c r="S1" s="9" t="e">
        <f>#REF!</f>
        <v>#REF!</v>
      </c>
      <c r="T1" s="10"/>
      <c r="U1" s="10"/>
      <c r="V1" s="11" t="e">
        <f>VLOOKUP(S1,S2:V52,2,0)</f>
        <v>#REF!</v>
      </c>
      <c r="Y1" t="s">
        <v>31</v>
      </c>
      <c r="AA1" t="s">
        <v>13</v>
      </c>
      <c r="AB1" s="1" t="s">
        <v>213</v>
      </c>
      <c r="AC1">
        <v>30</v>
      </c>
      <c r="AD1" s="1" t="s">
        <v>212</v>
      </c>
      <c r="AH1" t="s">
        <v>31</v>
      </c>
      <c r="AK1" s="1" t="s">
        <v>31</v>
      </c>
      <c r="AM1" t="s">
        <v>31</v>
      </c>
      <c r="AN1" s="1" t="s">
        <v>207</v>
      </c>
      <c r="AP1" t="s">
        <v>31</v>
      </c>
      <c r="AR1" t="s">
        <v>31</v>
      </c>
      <c r="AT1" t="s">
        <v>31</v>
      </c>
      <c r="AV1" t="s">
        <v>31</v>
      </c>
      <c r="AX1" t="s">
        <v>31</v>
      </c>
      <c r="AZ1" t="s">
        <v>31</v>
      </c>
      <c r="BB1" t="s">
        <v>31</v>
      </c>
      <c r="BD1" t="s">
        <v>31</v>
      </c>
      <c r="BF1" t="s">
        <v>31</v>
      </c>
      <c r="BH1" t="s">
        <v>31</v>
      </c>
      <c r="BJ1" t="s">
        <v>31</v>
      </c>
      <c r="BL1" t="s">
        <v>208</v>
      </c>
      <c r="BM1" t="s">
        <v>209</v>
      </c>
      <c r="BO1" s="1" t="s">
        <v>210</v>
      </c>
      <c r="BP1" s="1" t="s">
        <v>211</v>
      </c>
    </row>
    <row r="2" spans="1:68" ht="14.4" thickBot="1" x14ac:dyDescent="0.3">
      <c r="A2" s="1" t="s">
        <v>13</v>
      </c>
      <c r="B2">
        <v>0.9</v>
      </c>
      <c r="C2" s="21">
        <v>1</v>
      </c>
      <c r="D2">
        <v>2</v>
      </c>
      <c r="F2" s="3" t="s">
        <v>32</v>
      </c>
      <c r="G2" s="3">
        <v>0</v>
      </c>
      <c r="H2" s="3"/>
      <c r="J2" s="12">
        <v>1</v>
      </c>
      <c r="K2" s="13">
        <v>1</v>
      </c>
      <c r="N2" s="14">
        <v>0</v>
      </c>
      <c r="O2" s="10">
        <v>4</v>
      </c>
      <c r="P2" s="14">
        <v>0.05</v>
      </c>
      <c r="S2" s="15">
        <v>0</v>
      </c>
      <c r="T2" s="10">
        <v>1</v>
      </c>
      <c r="U2" s="10">
        <v>1</v>
      </c>
      <c r="V2" s="10">
        <v>1</v>
      </c>
      <c r="Y2" t="s">
        <v>6</v>
      </c>
      <c r="AA2" t="s">
        <v>27</v>
      </c>
      <c r="AB2" s="1" t="s">
        <v>33</v>
      </c>
      <c r="AC2">
        <v>62</v>
      </c>
      <c r="AD2" s="1" t="s">
        <v>217</v>
      </c>
      <c r="AH2" t="s">
        <v>34</v>
      </c>
      <c r="AK2" s="1" t="s">
        <v>10</v>
      </c>
      <c r="AM2" t="s">
        <v>61</v>
      </c>
      <c r="AN2" s="19" t="s">
        <v>206</v>
      </c>
      <c r="AP2" s="17" t="s">
        <v>218</v>
      </c>
      <c r="AR2" s="17" t="s">
        <v>88</v>
      </c>
      <c r="AT2" t="s">
        <v>15</v>
      </c>
      <c r="AV2" t="s">
        <v>201</v>
      </c>
      <c r="AX2" t="s">
        <v>90</v>
      </c>
      <c r="AZ2" t="s">
        <v>138</v>
      </c>
      <c r="BB2" t="s">
        <v>150</v>
      </c>
      <c r="BD2" t="s">
        <v>152</v>
      </c>
      <c r="BF2" t="s">
        <v>183</v>
      </c>
      <c r="BH2" t="s">
        <v>23</v>
      </c>
      <c r="BJ2" t="s">
        <v>190</v>
      </c>
      <c r="BL2" s="22">
        <v>0.3</v>
      </c>
      <c r="BM2" s="23">
        <v>0.03</v>
      </c>
      <c r="BO2">
        <v>1</v>
      </c>
      <c r="BP2">
        <v>0.27</v>
      </c>
    </row>
    <row r="3" spans="1:68" ht="14.4" thickBot="1" x14ac:dyDescent="0.3">
      <c r="B3">
        <v>0.8</v>
      </c>
      <c r="C3" s="21">
        <v>1</v>
      </c>
      <c r="D3">
        <v>3</v>
      </c>
      <c r="F3" s="24" t="s">
        <v>214</v>
      </c>
      <c r="G3" s="4" t="e">
        <f>IF(#REF!=1,3%,IF(#REF!=2,7%,IF(#REF!&gt;=3,12%)))</f>
        <v>#REF!</v>
      </c>
      <c r="H3" s="3"/>
      <c r="J3" s="12">
        <v>2</v>
      </c>
      <c r="K3" s="13">
        <v>0.96</v>
      </c>
      <c r="N3" s="10">
        <v>5</v>
      </c>
      <c r="O3" s="10">
        <v>7</v>
      </c>
      <c r="P3" s="10">
        <v>7.0000000000000007E-2</v>
      </c>
      <c r="S3" s="15">
        <v>0.01</v>
      </c>
      <c r="T3" s="10">
        <v>1.0101</v>
      </c>
      <c r="U3" s="10">
        <v>1</v>
      </c>
      <c r="V3" s="10">
        <v>1.0101</v>
      </c>
      <c r="Y3" t="s">
        <v>36</v>
      </c>
      <c r="AH3" t="s">
        <v>35</v>
      </c>
      <c r="AK3" s="1" t="s">
        <v>9</v>
      </c>
      <c r="AM3" t="s">
        <v>62</v>
      </c>
      <c r="AN3" s="19" t="s">
        <v>206</v>
      </c>
      <c r="AP3" s="17" t="s">
        <v>219</v>
      </c>
      <c r="AR3" s="17" t="s">
        <v>218</v>
      </c>
      <c r="AT3" t="s">
        <v>89</v>
      </c>
      <c r="AV3" t="s">
        <v>202</v>
      </c>
      <c r="AX3" t="s">
        <v>91</v>
      </c>
      <c r="AZ3" t="s">
        <v>139</v>
      </c>
      <c r="BB3" t="s">
        <v>18</v>
      </c>
      <c r="BD3" s="18" t="s">
        <v>21</v>
      </c>
      <c r="BF3" t="s">
        <v>150</v>
      </c>
      <c r="BH3" t="s">
        <v>187</v>
      </c>
      <c r="BJ3" t="s">
        <v>191</v>
      </c>
      <c r="BL3" s="22">
        <v>0.4</v>
      </c>
      <c r="BM3" s="23">
        <v>0.06</v>
      </c>
      <c r="BO3">
        <v>2</v>
      </c>
      <c r="BP3">
        <v>0.35</v>
      </c>
    </row>
    <row r="4" spans="1:68" ht="14.4" thickBot="1" x14ac:dyDescent="0.3">
      <c r="B4">
        <v>0.7</v>
      </c>
      <c r="C4" s="20">
        <v>1.1200000000000001</v>
      </c>
      <c r="D4">
        <v>4</v>
      </c>
      <c r="F4" s="24" t="s">
        <v>215</v>
      </c>
      <c r="G4" s="3">
        <v>0</v>
      </c>
      <c r="H4" s="3"/>
      <c r="J4" s="12">
        <v>3</v>
      </c>
      <c r="K4" s="13">
        <v>0.93</v>
      </c>
      <c r="N4" s="10">
        <v>8</v>
      </c>
      <c r="O4" s="10">
        <v>10</v>
      </c>
      <c r="P4" s="10">
        <v>0.1</v>
      </c>
      <c r="S4" s="15">
        <v>0.02</v>
      </c>
      <c r="T4" s="10">
        <v>1.0204</v>
      </c>
      <c r="U4" s="10">
        <v>1</v>
      </c>
      <c r="V4" s="10">
        <v>1.0204</v>
      </c>
      <c r="AH4" t="s">
        <v>37</v>
      </c>
      <c r="AM4" t="s">
        <v>63</v>
      </c>
      <c r="AN4" s="19" t="s">
        <v>206</v>
      </c>
      <c r="AP4" s="17" t="s">
        <v>78</v>
      </c>
      <c r="AR4" s="17" t="s">
        <v>219</v>
      </c>
      <c r="AX4" t="s">
        <v>92</v>
      </c>
      <c r="AZ4" t="s">
        <v>17</v>
      </c>
      <c r="BB4" t="s">
        <v>151</v>
      </c>
      <c r="BD4" t="s">
        <v>153</v>
      </c>
      <c r="BF4" t="s">
        <v>22</v>
      </c>
      <c r="BH4" t="s">
        <v>188</v>
      </c>
      <c r="BJ4" t="s">
        <v>192</v>
      </c>
      <c r="BL4" s="22">
        <v>0.5</v>
      </c>
      <c r="BM4" s="23">
        <v>0.09</v>
      </c>
      <c r="BO4">
        <v>3</v>
      </c>
      <c r="BP4">
        <v>0.47</v>
      </c>
    </row>
    <row r="5" spans="1:68" ht="14.4" thickBot="1" x14ac:dyDescent="0.3">
      <c r="B5">
        <v>0.6</v>
      </c>
      <c r="C5" s="20">
        <v>1.28</v>
      </c>
      <c r="D5">
        <v>5</v>
      </c>
      <c r="J5" s="12">
        <v>4</v>
      </c>
      <c r="K5" s="13">
        <v>0.9</v>
      </c>
      <c r="N5" s="10">
        <v>11</v>
      </c>
      <c r="O5" s="10">
        <v>15</v>
      </c>
      <c r="P5" s="10">
        <v>0.13</v>
      </c>
      <c r="S5" s="15">
        <v>0.03</v>
      </c>
      <c r="T5" s="10">
        <v>1.0308999999999999</v>
      </c>
      <c r="U5" s="10">
        <v>1</v>
      </c>
      <c r="V5" s="10">
        <v>1.0308999999999999</v>
      </c>
      <c r="AH5" t="s">
        <v>38</v>
      </c>
      <c r="AM5" t="s">
        <v>64</v>
      </c>
      <c r="AN5" s="19" t="s">
        <v>206</v>
      </c>
      <c r="AP5" s="17" t="s">
        <v>79</v>
      </c>
      <c r="AR5" s="17" t="s">
        <v>78</v>
      </c>
      <c r="AX5" t="s">
        <v>93</v>
      </c>
      <c r="AZ5" t="s">
        <v>140</v>
      </c>
      <c r="BD5" t="s">
        <v>154</v>
      </c>
      <c r="BF5" t="s">
        <v>184</v>
      </c>
      <c r="BH5" t="s">
        <v>189</v>
      </c>
      <c r="BJ5" t="s">
        <v>193</v>
      </c>
      <c r="BL5" s="22">
        <v>0.6</v>
      </c>
      <c r="BM5" s="23">
        <v>0.12</v>
      </c>
      <c r="BO5">
        <v>4</v>
      </c>
      <c r="BP5">
        <v>0.56000000000000005</v>
      </c>
    </row>
    <row r="6" spans="1:68" ht="14.4" thickBot="1" x14ac:dyDescent="0.3">
      <c r="B6">
        <v>0.5</v>
      </c>
      <c r="C6" s="20">
        <v>1.48</v>
      </c>
      <c r="D6">
        <v>6</v>
      </c>
      <c r="J6" s="12">
        <v>5</v>
      </c>
      <c r="K6" s="13">
        <v>0.87</v>
      </c>
      <c r="N6" s="10">
        <v>16</v>
      </c>
      <c r="O6" s="10">
        <v>20</v>
      </c>
      <c r="P6" s="10">
        <v>0.17</v>
      </c>
      <c r="S6" s="15">
        <v>0.04</v>
      </c>
      <c r="T6" s="10">
        <v>1.0417000000000001</v>
      </c>
      <c r="U6" s="10">
        <v>1</v>
      </c>
      <c r="V6" s="10">
        <v>1.0417000000000001</v>
      </c>
      <c r="AH6" t="s">
        <v>39</v>
      </c>
      <c r="AM6" t="s">
        <v>2</v>
      </c>
      <c r="AN6" s="19" t="s">
        <v>206</v>
      </c>
      <c r="AP6" s="17" t="s">
        <v>80</v>
      </c>
      <c r="AR6" s="17" t="s">
        <v>79</v>
      </c>
      <c r="AX6" t="s">
        <v>94</v>
      </c>
      <c r="AZ6" t="s">
        <v>141</v>
      </c>
      <c r="BD6" t="s">
        <v>155</v>
      </c>
      <c r="BF6" t="s">
        <v>185</v>
      </c>
      <c r="BH6" t="s">
        <v>184</v>
      </c>
      <c r="BJ6" t="s">
        <v>194</v>
      </c>
      <c r="BL6" s="22">
        <v>0.7</v>
      </c>
      <c r="BM6" s="23">
        <v>0.14000000000000001</v>
      </c>
      <c r="BO6">
        <v>5</v>
      </c>
      <c r="BP6">
        <v>0.65</v>
      </c>
    </row>
    <row r="7" spans="1:68" ht="14.4" thickBot="1" x14ac:dyDescent="0.3">
      <c r="B7">
        <v>0.4</v>
      </c>
      <c r="C7" s="20">
        <v>1.76</v>
      </c>
      <c r="D7">
        <v>7</v>
      </c>
      <c r="J7" s="12">
        <v>6</v>
      </c>
      <c r="K7" s="13">
        <v>0.85</v>
      </c>
      <c r="N7" s="10">
        <v>21</v>
      </c>
      <c r="O7" s="10">
        <v>25</v>
      </c>
      <c r="P7" s="10">
        <v>0.19</v>
      </c>
      <c r="S7" s="15">
        <v>0.05</v>
      </c>
      <c r="T7" s="10">
        <v>1.0526</v>
      </c>
      <c r="U7" s="10">
        <v>1</v>
      </c>
      <c r="V7" s="10">
        <v>1.0526</v>
      </c>
      <c r="AH7" t="s">
        <v>40</v>
      </c>
      <c r="AM7" t="s">
        <v>65</v>
      </c>
      <c r="AN7" s="19" t="s">
        <v>206</v>
      </c>
      <c r="AP7" s="17" t="s">
        <v>81</v>
      </c>
      <c r="AR7" s="17" t="s">
        <v>80</v>
      </c>
      <c r="AX7" t="s">
        <v>95</v>
      </c>
      <c r="AZ7" t="s">
        <v>142</v>
      </c>
      <c r="BD7" t="s">
        <v>19</v>
      </c>
      <c r="BF7" t="s">
        <v>186</v>
      </c>
      <c r="BJ7" t="s">
        <v>195</v>
      </c>
      <c r="BL7" s="22">
        <v>0.8</v>
      </c>
      <c r="BM7" s="23">
        <v>0.16</v>
      </c>
      <c r="BO7">
        <v>6</v>
      </c>
      <c r="BP7">
        <v>0.74</v>
      </c>
    </row>
    <row r="8" spans="1:68" ht="14.4" thickBot="1" x14ac:dyDescent="0.3">
      <c r="D8">
        <v>8</v>
      </c>
      <c r="J8" s="12">
        <v>7</v>
      </c>
      <c r="K8" s="13">
        <v>0.82</v>
      </c>
      <c r="N8" s="10">
        <v>26</v>
      </c>
      <c r="O8" s="10">
        <v>30</v>
      </c>
      <c r="P8" s="10">
        <v>0.2</v>
      </c>
      <c r="S8" s="15">
        <v>0.06</v>
      </c>
      <c r="T8" s="10">
        <v>1.0638000000000001</v>
      </c>
      <c r="U8" s="10">
        <v>1</v>
      </c>
      <c r="V8" s="10">
        <v>1.0638000000000001</v>
      </c>
      <c r="AH8" t="s">
        <v>41</v>
      </c>
      <c r="AM8" t="s">
        <v>66</v>
      </c>
      <c r="AN8" s="19" t="s">
        <v>205</v>
      </c>
      <c r="AP8" s="17" t="s">
        <v>82</v>
      </c>
      <c r="AR8" s="17" t="s">
        <v>81</v>
      </c>
      <c r="AX8" t="s">
        <v>96</v>
      </c>
      <c r="AZ8" t="s">
        <v>143</v>
      </c>
      <c r="BD8" t="s">
        <v>156</v>
      </c>
      <c r="BJ8" t="s">
        <v>196</v>
      </c>
      <c r="BL8" s="22">
        <v>0.9</v>
      </c>
      <c r="BM8" s="23">
        <v>0.18</v>
      </c>
      <c r="BO8">
        <v>7</v>
      </c>
      <c r="BP8">
        <v>0.8</v>
      </c>
    </row>
    <row r="9" spans="1:68" ht="14.4" thickBot="1" x14ac:dyDescent="0.3">
      <c r="D9">
        <v>9</v>
      </c>
      <c r="J9" s="12">
        <v>8</v>
      </c>
      <c r="K9" s="13">
        <v>0.8</v>
      </c>
      <c r="N9" s="10">
        <v>31</v>
      </c>
      <c r="O9" s="10">
        <v>35</v>
      </c>
      <c r="P9" s="10">
        <v>0.23</v>
      </c>
      <c r="S9" s="15">
        <v>7.0000000000000007E-2</v>
      </c>
      <c r="T9" s="10">
        <v>1.0752999999999999</v>
      </c>
      <c r="U9" s="10">
        <v>1</v>
      </c>
      <c r="V9" s="10">
        <v>1.0752999999999999</v>
      </c>
      <c r="AH9" t="s">
        <v>42</v>
      </c>
      <c r="AM9" t="s">
        <v>67</v>
      </c>
      <c r="AN9" s="19" t="s">
        <v>205</v>
      </c>
      <c r="AP9" s="17" t="s">
        <v>222</v>
      </c>
      <c r="AR9" s="17" t="s">
        <v>82</v>
      </c>
      <c r="AX9" t="s">
        <v>97</v>
      </c>
      <c r="AZ9" t="s">
        <v>144</v>
      </c>
      <c r="BD9" t="s">
        <v>157</v>
      </c>
      <c r="BJ9" t="s">
        <v>197</v>
      </c>
      <c r="BL9" s="22">
        <v>1</v>
      </c>
      <c r="BM9" s="23">
        <v>0.2</v>
      </c>
      <c r="BO9">
        <v>8</v>
      </c>
      <c r="BP9">
        <v>0.85</v>
      </c>
    </row>
    <row r="10" spans="1:68" ht="14.4" thickBot="1" x14ac:dyDescent="0.3">
      <c r="D10">
        <v>10</v>
      </c>
      <c r="J10" s="12">
        <v>9</v>
      </c>
      <c r="K10" s="13">
        <v>0.78</v>
      </c>
      <c r="N10" s="10">
        <v>36</v>
      </c>
      <c r="O10" s="10">
        <v>40</v>
      </c>
      <c r="P10" s="10">
        <v>0.25</v>
      </c>
      <c r="S10" s="15">
        <v>0.08</v>
      </c>
      <c r="T10" s="10">
        <v>1.087</v>
      </c>
      <c r="U10" s="10">
        <v>1</v>
      </c>
      <c r="V10" s="10">
        <v>1.087</v>
      </c>
      <c r="AH10" t="s">
        <v>43</v>
      </c>
      <c r="AM10" t="s">
        <v>3</v>
      </c>
      <c r="AN10" s="19" t="s">
        <v>205</v>
      </c>
      <c r="AP10" s="17" t="s">
        <v>83</v>
      </c>
      <c r="AR10" s="17" t="s">
        <v>222</v>
      </c>
      <c r="AX10" t="s">
        <v>97</v>
      </c>
      <c r="AZ10" t="s">
        <v>145</v>
      </c>
      <c r="BD10" t="s">
        <v>158</v>
      </c>
      <c r="BJ10" t="s">
        <v>198</v>
      </c>
      <c r="BO10">
        <v>9</v>
      </c>
      <c r="BP10">
        <v>0.87</v>
      </c>
    </row>
    <row r="11" spans="1:68" ht="14.4" thickBot="1" x14ac:dyDescent="0.3">
      <c r="J11" s="16">
        <v>10</v>
      </c>
      <c r="K11" s="13">
        <v>0.76</v>
      </c>
      <c r="N11" s="10">
        <v>41</v>
      </c>
      <c r="O11" s="10">
        <v>45</v>
      </c>
      <c r="P11" s="10">
        <v>0.27</v>
      </c>
      <c r="S11" s="15">
        <v>0.09</v>
      </c>
      <c r="T11" s="10">
        <v>1.0989</v>
      </c>
      <c r="U11" s="10">
        <v>1</v>
      </c>
      <c r="V11" s="10">
        <v>1.0989</v>
      </c>
      <c r="AH11" t="s">
        <v>44</v>
      </c>
      <c r="AM11" t="s">
        <v>4</v>
      </c>
      <c r="AN11" s="19" t="s">
        <v>206</v>
      </c>
      <c r="AP11" s="17" t="s">
        <v>220</v>
      </c>
      <c r="AR11" s="17" t="s">
        <v>83</v>
      </c>
      <c r="AX11" t="s">
        <v>98</v>
      </c>
      <c r="AZ11" t="s">
        <v>146</v>
      </c>
      <c r="BD11" t="s">
        <v>159</v>
      </c>
      <c r="BJ11" t="s">
        <v>199</v>
      </c>
      <c r="BO11">
        <v>10</v>
      </c>
      <c r="BP11">
        <v>0.93</v>
      </c>
    </row>
    <row r="12" spans="1:68" ht="13.8" x14ac:dyDescent="0.25">
      <c r="N12" s="10">
        <v>46</v>
      </c>
      <c r="O12" s="10">
        <v>50</v>
      </c>
      <c r="P12" s="10">
        <v>0.28000000000000003</v>
      </c>
      <c r="S12" s="15">
        <v>0.1</v>
      </c>
      <c r="T12" s="10">
        <v>1.1111</v>
      </c>
      <c r="U12" s="10">
        <v>1</v>
      </c>
      <c r="V12" s="10">
        <v>1.1111</v>
      </c>
      <c r="AH12" t="s">
        <v>45</v>
      </c>
      <c r="AM12" t="s">
        <v>26</v>
      </c>
      <c r="AN12" s="19" t="s">
        <v>205</v>
      </c>
      <c r="AP12" s="17" t="s">
        <v>84</v>
      </c>
      <c r="AR12" s="17" t="s">
        <v>220</v>
      </c>
      <c r="AX12" t="s">
        <v>99</v>
      </c>
      <c r="AZ12" t="s">
        <v>147</v>
      </c>
      <c r="BD12" t="s">
        <v>160</v>
      </c>
      <c r="BJ12" t="s">
        <v>200</v>
      </c>
      <c r="BO12">
        <v>11</v>
      </c>
      <c r="BP12">
        <v>0.96</v>
      </c>
    </row>
    <row r="13" spans="1:68" ht="13.8" x14ac:dyDescent="0.25">
      <c r="N13" s="10">
        <v>51</v>
      </c>
      <c r="O13" s="10">
        <v>55</v>
      </c>
      <c r="P13" s="10">
        <v>0.28999999999999998</v>
      </c>
      <c r="S13" s="15">
        <v>0.11</v>
      </c>
      <c r="T13" s="10">
        <v>1.1235999999999999</v>
      </c>
      <c r="U13" s="10">
        <v>1</v>
      </c>
      <c r="V13" s="10">
        <v>1.1235999999999999</v>
      </c>
      <c r="AH13" t="s">
        <v>46</v>
      </c>
      <c r="AM13" t="s">
        <v>12</v>
      </c>
      <c r="AN13" s="19" t="s">
        <v>204</v>
      </c>
      <c r="AP13" s="17" t="s">
        <v>85</v>
      </c>
      <c r="AR13" s="17" t="s">
        <v>84</v>
      </c>
      <c r="AX13" t="s">
        <v>100</v>
      </c>
      <c r="AZ13" t="s">
        <v>148</v>
      </c>
      <c r="BD13" t="s">
        <v>161</v>
      </c>
      <c r="BO13">
        <v>12</v>
      </c>
      <c r="BP13">
        <v>1</v>
      </c>
    </row>
    <row r="14" spans="1:68" ht="13.8" x14ac:dyDescent="0.25">
      <c r="N14" s="10">
        <v>56</v>
      </c>
      <c r="O14" s="10">
        <v>60</v>
      </c>
      <c r="P14" s="10">
        <v>0.3</v>
      </c>
      <c r="S14" s="15">
        <v>0.12</v>
      </c>
      <c r="T14" s="10">
        <v>1.1364000000000001</v>
      </c>
      <c r="U14" s="10">
        <v>1</v>
      </c>
      <c r="V14" s="10">
        <v>1.1364000000000001</v>
      </c>
      <c r="AH14" t="s">
        <v>47</v>
      </c>
      <c r="AM14" t="s">
        <v>5</v>
      </c>
      <c r="AN14" s="19" t="s">
        <v>205</v>
      </c>
      <c r="AP14" s="17" t="s">
        <v>221</v>
      </c>
      <c r="AR14" s="17" t="s">
        <v>85</v>
      </c>
      <c r="AX14" t="s">
        <v>101</v>
      </c>
      <c r="AZ14" t="s">
        <v>149</v>
      </c>
      <c r="BD14" t="s">
        <v>162</v>
      </c>
    </row>
    <row r="15" spans="1:68" ht="13.8" x14ac:dyDescent="0.25">
      <c r="N15" s="10">
        <v>61</v>
      </c>
      <c r="O15" s="10">
        <v>65</v>
      </c>
      <c r="P15" s="10">
        <v>0.33</v>
      </c>
      <c r="S15" s="15">
        <v>0.13</v>
      </c>
      <c r="T15" s="10">
        <v>1.1494</v>
      </c>
      <c r="U15" s="10">
        <v>1</v>
      </c>
      <c r="V15" s="10">
        <v>1.1494</v>
      </c>
      <c r="AH15" t="s">
        <v>48</v>
      </c>
      <c r="AM15" t="s">
        <v>68</v>
      </c>
      <c r="AN15" s="19" t="s">
        <v>206</v>
      </c>
      <c r="AP15" s="17" t="s">
        <v>86</v>
      </c>
      <c r="AR15" s="17" t="s">
        <v>221</v>
      </c>
      <c r="AX15" t="s">
        <v>102</v>
      </c>
      <c r="BD15" t="s">
        <v>163</v>
      </c>
    </row>
    <row r="16" spans="1:68" ht="13.8" x14ac:dyDescent="0.25">
      <c r="N16" s="10">
        <v>66</v>
      </c>
      <c r="O16" s="10">
        <v>70</v>
      </c>
      <c r="P16" s="10">
        <v>0.36</v>
      </c>
      <c r="S16" s="15">
        <v>0.14000000000000001</v>
      </c>
      <c r="T16" s="10">
        <v>1.1628000000000001</v>
      </c>
      <c r="U16" s="10">
        <v>1</v>
      </c>
      <c r="V16" s="10">
        <v>1.1628000000000001</v>
      </c>
      <c r="AH16" t="s">
        <v>49</v>
      </c>
      <c r="AM16" t="s">
        <v>69</v>
      </c>
      <c r="AN16" s="19" t="s">
        <v>206</v>
      </c>
      <c r="AP16" s="27" t="s">
        <v>87</v>
      </c>
      <c r="AR16" s="17" t="s">
        <v>86</v>
      </c>
      <c r="AX16" t="s">
        <v>103</v>
      </c>
      <c r="BD16" t="s">
        <v>164</v>
      </c>
    </row>
    <row r="17" spans="14:56" ht="13.8" x14ac:dyDescent="0.25">
      <c r="N17" s="10">
        <v>71</v>
      </c>
      <c r="O17" s="10">
        <v>75</v>
      </c>
      <c r="P17" s="10">
        <v>0.37</v>
      </c>
      <c r="S17" s="15">
        <v>0.15</v>
      </c>
      <c r="T17" s="10">
        <v>1.1765000000000001</v>
      </c>
      <c r="U17" s="10">
        <v>1</v>
      </c>
      <c r="V17" s="10">
        <v>1.1765000000000001</v>
      </c>
      <c r="AH17" t="s">
        <v>50</v>
      </c>
      <c r="AM17" t="s">
        <v>0</v>
      </c>
      <c r="AN17" s="19" t="s">
        <v>204</v>
      </c>
      <c r="AR17" s="27" t="s">
        <v>87</v>
      </c>
      <c r="AX17" t="s">
        <v>104</v>
      </c>
      <c r="BD17" s="18" t="s">
        <v>20</v>
      </c>
    </row>
    <row r="18" spans="14:56" x14ac:dyDescent="0.25">
      <c r="N18" s="10">
        <v>76</v>
      </c>
      <c r="O18" s="10">
        <v>80</v>
      </c>
      <c r="P18" s="10">
        <v>0.38</v>
      </c>
      <c r="S18" s="15">
        <v>0.16</v>
      </c>
      <c r="T18" s="10">
        <v>1.1904999999999999</v>
      </c>
      <c r="U18" s="10">
        <v>1</v>
      </c>
      <c r="V18" s="10">
        <v>1.1904999999999999</v>
      </c>
      <c r="AH18" t="s">
        <v>51</v>
      </c>
      <c r="AM18" t="s">
        <v>70</v>
      </c>
      <c r="AN18" s="19" t="s">
        <v>206</v>
      </c>
      <c r="AX18" t="s">
        <v>105</v>
      </c>
      <c r="BD18" s="18" t="s">
        <v>165</v>
      </c>
    </row>
    <row r="19" spans="14:56" x14ac:dyDescent="0.25">
      <c r="N19" s="10">
        <v>81</v>
      </c>
      <c r="O19" s="10">
        <v>85</v>
      </c>
      <c r="P19" s="10">
        <v>0.39</v>
      </c>
      <c r="S19" s="15">
        <v>0.17</v>
      </c>
      <c r="T19" s="10">
        <v>1.2048000000000001</v>
      </c>
      <c r="U19" s="10">
        <v>1</v>
      </c>
      <c r="V19" s="10">
        <v>1.2048000000000001</v>
      </c>
      <c r="AH19" t="s">
        <v>52</v>
      </c>
      <c r="AM19" t="s">
        <v>71</v>
      </c>
      <c r="AN19" s="19" t="s">
        <v>206</v>
      </c>
      <c r="AX19" t="s">
        <v>106</v>
      </c>
      <c r="BD19" s="18" t="s">
        <v>166</v>
      </c>
    </row>
    <row r="20" spans="14:56" x14ac:dyDescent="0.25">
      <c r="N20" s="10">
        <v>86</v>
      </c>
      <c r="O20" s="10">
        <v>90</v>
      </c>
      <c r="P20" s="10">
        <v>0.4</v>
      </c>
      <c r="S20" s="15">
        <v>0.18</v>
      </c>
      <c r="T20" s="10">
        <v>1.2195</v>
      </c>
      <c r="U20" s="10">
        <v>1</v>
      </c>
      <c r="V20" s="10">
        <v>1.2195</v>
      </c>
      <c r="AH20" t="s">
        <v>53</v>
      </c>
      <c r="AM20" t="s">
        <v>72</v>
      </c>
      <c r="AN20" s="19" t="s">
        <v>205</v>
      </c>
      <c r="AX20" t="s">
        <v>107</v>
      </c>
      <c r="BD20" t="s">
        <v>167</v>
      </c>
    </row>
    <row r="21" spans="14:56" x14ac:dyDescent="0.25">
      <c r="N21" s="10">
        <v>91</v>
      </c>
      <c r="O21" s="10">
        <v>105</v>
      </c>
      <c r="P21" s="10">
        <v>0.46</v>
      </c>
      <c r="S21" s="15">
        <v>0.19</v>
      </c>
      <c r="T21" s="10">
        <v>1.2345999999999999</v>
      </c>
      <c r="U21" s="10">
        <v>1</v>
      </c>
      <c r="V21" s="10">
        <v>1.2345999999999999</v>
      </c>
      <c r="AH21" t="s">
        <v>54</v>
      </c>
      <c r="AM21" t="s">
        <v>73</v>
      </c>
      <c r="AN21" s="19" t="s">
        <v>206</v>
      </c>
      <c r="AX21" t="s">
        <v>108</v>
      </c>
      <c r="BD21" s="18" t="s">
        <v>168</v>
      </c>
    </row>
    <row r="22" spans="14:56" x14ac:dyDescent="0.25">
      <c r="N22" s="10">
        <v>106</v>
      </c>
      <c r="O22" s="10">
        <v>120</v>
      </c>
      <c r="P22" s="10">
        <v>0.5</v>
      </c>
      <c r="S22" s="15">
        <v>0.2</v>
      </c>
      <c r="T22" s="10">
        <v>1.25</v>
      </c>
      <c r="U22" s="10">
        <v>1</v>
      </c>
      <c r="V22" s="10">
        <v>1.25</v>
      </c>
      <c r="AH22" t="s">
        <v>14</v>
      </c>
      <c r="AM22" t="s">
        <v>8</v>
      </c>
      <c r="AN22" s="19" t="s">
        <v>204</v>
      </c>
      <c r="AX22" t="s">
        <v>109</v>
      </c>
      <c r="BD22" t="s">
        <v>169</v>
      </c>
    </row>
    <row r="23" spans="14:56" x14ac:dyDescent="0.25">
      <c r="N23" s="10">
        <v>121</v>
      </c>
      <c r="O23" s="10">
        <v>135</v>
      </c>
      <c r="P23" s="10">
        <v>0.56000000000000005</v>
      </c>
      <c r="S23" s="15">
        <v>0.21</v>
      </c>
      <c r="T23" s="10">
        <v>1.2658</v>
      </c>
      <c r="U23" s="10">
        <v>1.0101</v>
      </c>
      <c r="V23" s="10">
        <v>1.27858458</v>
      </c>
      <c r="AH23" t="s">
        <v>55</v>
      </c>
      <c r="AM23" t="s">
        <v>74</v>
      </c>
      <c r="AN23" s="19" t="s">
        <v>206</v>
      </c>
      <c r="AX23" t="s">
        <v>110</v>
      </c>
      <c r="BD23" s="18" t="s">
        <v>170</v>
      </c>
    </row>
    <row r="24" spans="14:56" x14ac:dyDescent="0.25">
      <c r="N24" s="10">
        <v>136</v>
      </c>
      <c r="O24" s="10">
        <v>150</v>
      </c>
      <c r="P24" s="10">
        <v>0.6</v>
      </c>
      <c r="S24" s="15">
        <v>0.22</v>
      </c>
      <c r="T24" s="10">
        <v>1.2821</v>
      </c>
      <c r="U24" s="10">
        <v>1.0204</v>
      </c>
      <c r="V24" s="10">
        <v>1.30825484</v>
      </c>
      <c r="AH24" t="s">
        <v>56</v>
      </c>
      <c r="AM24" t="s">
        <v>75</v>
      </c>
      <c r="AN24" s="19" t="s">
        <v>206</v>
      </c>
      <c r="AX24" t="s">
        <v>111</v>
      </c>
      <c r="BD24" t="s">
        <v>171</v>
      </c>
    </row>
    <row r="25" spans="14:56" x14ac:dyDescent="0.25">
      <c r="N25" s="10">
        <v>151</v>
      </c>
      <c r="O25" s="10">
        <v>165</v>
      </c>
      <c r="P25" s="10">
        <v>0.66</v>
      </c>
      <c r="S25" s="15">
        <v>0.23</v>
      </c>
      <c r="T25" s="10">
        <v>1.2987</v>
      </c>
      <c r="U25" s="10">
        <v>1.0308999999999999</v>
      </c>
      <c r="V25" s="10">
        <v>1.3388298299999999</v>
      </c>
      <c r="AH25" t="s">
        <v>57</v>
      </c>
      <c r="AM25" t="s">
        <v>11</v>
      </c>
      <c r="AN25" s="19" t="s">
        <v>204</v>
      </c>
      <c r="AX25" t="s">
        <v>112</v>
      </c>
      <c r="BD25" t="s">
        <v>172</v>
      </c>
    </row>
    <row r="26" spans="14:56" x14ac:dyDescent="0.25">
      <c r="N26" s="10">
        <v>166</v>
      </c>
      <c r="O26" s="10">
        <v>180</v>
      </c>
      <c r="P26" s="10">
        <v>0.7</v>
      </c>
      <c r="S26" s="15">
        <v>0.24</v>
      </c>
      <c r="T26" s="10">
        <v>1.3158000000000001</v>
      </c>
      <c r="U26" s="10">
        <v>1.0417000000000001</v>
      </c>
      <c r="V26" s="10">
        <v>1.3706688600000001</v>
      </c>
      <c r="AH26" t="s">
        <v>58</v>
      </c>
      <c r="AM26" t="s">
        <v>1</v>
      </c>
      <c r="AN26" s="19" t="s">
        <v>205</v>
      </c>
      <c r="AX26" t="s">
        <v>113</v>
      </c>
      <c r="BD26" t="s">
        <v>173</v>
      </c>
    </row>
    <row r="27" spans="14:56" x14ac:dyDescent="0.25">
      <c r="N27" s="10">
        <v>181</v>
      </c>
      <c r="O27" s="10">
        <v>195</v>
      </c>
      <c r="P27" s="10">
        <v>0.73</v>
      </c>
      <c r="S27" s="15">
        <v>0.25</v>
      </c>
      <c r="T27" s="10">
        <v>1.3332999999999999</v>
      </c>
      <c r="U27" s="10">
        <v>1.0526</v>
      </c>
      <c r="V27" s="10">
        <v>1.4034315799999999</v>
      </c>
      <c r="AH27" t="s">
        <v>59</v>
      </c>
      <c r="AM27" t="s">
        <v>76</v>
      </c>
      <c r="AN27" s="19" t="s">
        <v>206</v>
      </c>
      <c r="AX27" t="s">
        <v>114</v>
      </c>
      <c r="BD27" t="s">
        <v>174</v>
      </c>
    </row>
    <row r="28" spans="14:56" x14ac:dyDescent="0.25">
      <c r="N28" s="10">
        <v>196</v>
      </c>
      <c r="O28" s="10">
        <v>210</v>
      </c>
      <c r="P28" s="10">
        <v>0.75</v>
      </c>
      <c r="S28" s="15">
        <v>0.26</v>
      </c>
      <c r="T28" s="10">
        <v>1.3513999999999999</v>
      </c>
      <c r="U28" s="10">
        <v>1.0638000000000001</v>
      </c>
      <c r="V28" s="10">
        <v>1.43761932</v>
      </c>
      <c r="AH28" t="s">
        <v>60</v>
      </c>
      <c r="AM28" t="s">
        <v>77</v>
      </c>
      <c r="AN28" s="19" t="s">
        <v>206</v>
      </c>
      <c r="AX28" t="s">
        <v>115</v>
      </c>
      <c r="BD28" t="s">
        <v>175</v>
      </c>
    </row>
    <row r="29" spans="14:56" x14ac:dyDescent="0.25">
      <c r="N29" s="10">
        <v>211</v>
      </c>
      <c r="O29" s="10">
        <v>225</v>
      </c>
      <c r="P29" s="10">
        <v>0.78</v>
      </c>
      <c r="S29" s="15">
        <v>0.27</v>
      </c>
      <c r="T29" s="10">
        <v>1.3698999999999999</v>
      </c>
      <c r="U29" s="10">
        <v>1.0752999999999999</v>
      </c>
      <c r="V29" s="10">
        <v>1.4730534699999998</v>
      </c>
      <c r="AX29" t="s">
        <v>116</v>
      </c>
      <c r="BD29" t="s">
        <v>176</v>
      </c>
    </row>
    <row r="30" spans="14:56" x14ac:dyDescent="0.25">
      <c r="N30" s="10">
        <v>226</v>
      </c>
      <c r="O30" s="10">
        <v>240</v>
      </c>
      <c r="P30" s="10">
        <v>0.8</v>
      </c>
      <c r="S30" s="15">
        <v>0.28000000000000003</v>
      </c>
      <c r="T30" s="10">
        <v>1.3889</v>
      </c>
      <c r="U30" s="10">
        <v>1.087</v>
      </c>
      <c r="V30" s="10">
        <v>1.5097343000000001</v>
      </c>
      <c r="AX30" t="s">
        <v>117</v>
      </c>
      <c r="BD30" s="2" t="s">
        <v>177</v>
      </c>
    </row>
    <row r="31" spans="14:56" x14ac:dyDescent="0.25">
      <c r="N31" s="10">
        <v>241</v>
      </c>
      <c r="O31" s="10">
        <v>255</v>
      </c>
      <c r="P31" s="10">
        <v>0.83</v>
      </c>
      <c r="S31" s="15">
        <v>0.28999999999999998</v>
      </c>
      <c r="T31" s="10">
        <v>1.4085000000000001</v>
      </c>
      <c r="U31" s="10">
        <v>1.0989</v>
      </c>
      <c r="V31" s="10">
        <v>1.5478006500000001</v>
      </c>
      <c r="AX31" t="s">
        <v>118</v>
      </c>
      <c r="BD31" t="s">
        <v>178</v>
      </c>
    </row>
    <row r="32" spans="14:56" x14ac:dyDescent="0.25">
      <c r="N32" s="10">
        <v>256</v>
      </c>
      <c r="O32" s="10">
        <v>270</v>
      </c>
      <c r="P32" s="10">
        <v>0.85</v>
      </c>
      <c r="S32" s="15">
        <v>0.3</v>
      </c>
      <c r="T32" s="10">
        <v>1.4286000000000001</v>
      </c>
      <c r="U32" s="10">
        <v>1.1111</v>
      </c>
      <c r="V32" s="10">
        <v>1.58731746</v>
      </c>
      <c r="AX32" t="s">
        <v>119</v>
      </c>
      <c r="BD32" s="18" t="s">
        <v>179</v>
      </c>
    </row>
    <row r="33" spans="14:56" x14ac:dyDescent="0.25">
      <c r="N33" s="10">
        <v>271</v>
      </c>
      <c r="O33" s="10">
        <v>285</v>
      </c>
      <c r="P33" s="10">
        <v>0.88</v>
      </c>
      <c r="S33" s="15">
        <v>0.31</v>
      </c>
      <c r="T33" s="10">
        <v>1.4493</v>
      </c>
      <c r="U33" s="10">
        <v>1.1235999999999999</v>
      </c>
      <c r="V33" s="10">
        <v>1.62843348</v>
      </c>
      <c r="AX33" t="s">
        <v>120</v>
      </c>
      <c r="BD33" t="s">
        <v>180</v>
      </c>
    </row>
    <row r="34" spans="14:56" x14ac:dyDescent="0.25">
      <c r="N34" s="10">
        <v>286</v>
      </c>
      <c r="O34" s="10">
        <v>300</v>
      </c>
      <c r="P34" s="10">
        <v>0.9</v>
      </c>
      <c r="S34" s="15">
        <v>0.32</v>
      </c>
      <c r="T34" s="10">
        <v>1.4705999999999999</v>
      </c>
      <c r="U34" s="10">
        <v>1.1364000000000001</v>
      </c>
      <c r="V34" s="10">
        <v>1.67118984</v>
      </c>
      <c r="AX34" t="s">
        <v>121</v>
      </c>
      <c r="BD34" t="s">
        <v>181</v>
      </c>
    </row>
    <row r="35" spans="14:56" x14ac:dyDescent="0.25">
      <c r="N35" s="10">
        <v>301</v>
      </c>
      <c r="O35" s="10">
        <v>315</v>
      </c>
      <c r="P35" s="10">
        <v>0.93</v>
      </c>
      <c r="S35" s="15">
        <v>0.33</v>
      </c>
      <c r="T35" s="10">
        <v>1.4924999999999999</v>
      </c>
      <c r="U35" s="10">
        <v>1.1494</v>
      </c>
      <c r="V35" s="10">
        <v>1.7154794999999998</v>
      </c>
      <c r="AX35" t="s">
        <v>122</v>
      </c>
      <c r="BD35" s="18" t="s">
        <v>182</v>
      </c>
    </row>
    <row r="36" spans="14:56" x14ac:dyDescent="0.25">
      <c r="N36" s="10">
        <v>316</v>
      </c>
      <c r="O36" s="10">
        <v>330</v>
      </c>
      <c r="P36" s="10">
        <v>0.95</v>
      </c>
      <c r="S36" s="15">
        <v>0.34</v>
      </c>
      <c r="T36" s="10">
        <v>1.5152000000000001</v>
      </c>
      <c r="U36" s="10">
        <v>1.1628000000000001</v>
      </c>
      <c r="V36" s="10">
        <v>1.7618745600000003</v>
      </c>
      <c r="AX36" t="s">
        <v>123</v>
      </c>
    </row>
    <row r="37" spans="14:56" x14ac:dyDescent="0.25">
      <c r="N37" s="10">
        <v>331</v>
      </c>
      <c r="O37" s="10">
        <v>345</v>
      </c>
      <c r="P37" s="10">
        <v>0.98</v>
      </c>
      <c r="S37" s="15">
        <v>0.35</v>
      </c>
      <c r="T37" s="10">
        <v>1.5385</v>
      </c>
      <c r="U37" s="10">
        <v>1.1765000000000001</v>
      </c>
      <c r="V37" s="10">
        <v>1.8100452500000002</v>
      </c>
      <c r="AX37" t="s">
        <v>124</v>
      </c>
    </row>
    <row r="38" spans="14:56" x14ac:dyDescent="0.25">
      <c r="N38" s="10">
        <v>346</v>
      </c>
      <c r="O38" s="10">
        <v>366</v>
      </c>
      <c r="P38" s="10">
        <v>1</v>
      </c>
      <c r="S38" s="15">
        <v>0.36</v>
      </c>
      <c r="T38" s="10">
        <v>1.5625</v>
      </c>
      <c r="U38" s="10">
        <v>1.1904999999999999</v>
      </c>
      <c r="V38" s="10">
        <v>1.8601562499999997</v>
      </c>
      <c r="AX38" t="s">
        <v>16</v>
      </c>
    </row>
    <row r="39" spans="14:56" x14ac:dyDescent="0.25">
      <c r="N39" s="10">
        <v>367</v>
      </c>
      <c r="O39" s="10">
        <v>395</v>
      </c>
      <c r="P39" s="10">
        <v>1.08</v>
      </c>
      <c r="S39" s="15">
        <v>0.37</v>
      </c>
      <c r="T39" s="10">
        <v>1.5872999999999999</v>
      </c>
      <c r="U39" s="10">
        <v>1.2048000000000001</v>
      </c>
      <c r="V39" s="10">
        <v>1.91237904</v>
      </c>
      <c r="AX39" t="s">
        <v>125</v>
      </c>
    </row>
    <row r="40" spans="14:56" x14ac:dyDescent="0.25">
      <c r="N40" s="10">
        <v>396</v>
      </c>
      <c r="O40" s="10">
        <v>425</v>
      </c>
      <c r="P40" s="10">
        <v>1.1599999999999999</v>
      </c>
      <c r="S40" s="15">
        <v>0.38</v>
      </c>
      <c r="T40" s="10">
        <v>1.6129</v>
      </c>
      <c r="U40" s="10">
        <v>1.2195</v>
      </c>
      <c r="V40" s="10">
        <v>1.96693155</v>
      </c>
      <c r="AX40" t="s">
        <v>126</v>
      </c>
    </row>
    <row r="41" spans="14:56" x14ac:dyDescent="0.25">
      <c r="N41" s="10">
        <v>426</v>
      </c>
      <c r="O41" s="10">
        <v>456</v>
      </c>
      <c r="P41" s="10">
        <v>1.24</v>
      </c>
      <c r="S41" s="15">
        <v>0.39</v>
      </c>
      <c r="T41" s="10">
        <v>1.6393</v>
      </c>
      <c r="U41" s="10">
        <v>1.2345999999999999</v>
      </c>
      <c r="V41" s="10">
        <v>2.0238797799999997</v>
      </c>
      <c r="AX41" t="s">
        <v>127</v>
      </c>
    </row>
    <row r="42" spans="14:56" x14ac:dyDescent="0.25">
      <c r="N42" s="10">
        <v>457</v>
      </c>
      <c r="O42" s="10">
        <v>486</v>
      </c>
      <c r="P42" s="10">
        <v>1.32</v>
      </c>
      <c r="S42" s="15">
        <v>0.4</v>
      </c>
      <c r="T42" s="10">
        <v>1.6667000000000001</v>
      </c>
      <c r="U42" s="10">
        <v>1.25</v>
      </c>
      <c r="V42" s="10">
        <v>2.0833750000000002</v>
      </c>
      <c r="AX42" t="s">
        <v>128</v>
      </c>
    </row>
    <row r="43" spans="14:56" x14ac:dyDescent="0.25">
      <c r="N43" s="10">
        <v>487</v>
      </c>
      <c r="O43" s="10">
        <v>516</v>
      </c>
      <c r="P43" s="10">
        <v>1.4</v>
      </c>
      <c r="S43" s="15">
        <v>0.41</v>
      </c>
      <c r="T43" s="10">
        <v>1.6949000000000001</v>
      </c>
      <c r="U43" s="10">
        <v>1.2658</v>
      </c>
      <c r="V43" s="10">
        <v>2.1454044200000002</v>
      </c>
      <c r="AX43" t="s">
        <v>129</v>
      </c>
    </row>
    <row r="44" spans="14:56" x14ac:dyDescent="0.25">
      <c r="N44" s="10">
        <v>517</v>
      </c>
      <c r="O44" s="10">
        <v>547</v>
      </c>
      <c r="P44" s="10">
        <v>1.47</v>
      </c>
      <c r="S44" s="15">
        <v>0.42</v>
      </c>
      <c r="T44" s="10">
        <v>1.7241</v>
      </c>
      <c r="U44" s="10">
        <v>1.2821</v>
      </c>
      <c r="V44" s="10">
        <v>2.2104686099999999</v>
      </c>
      <c r="AX44" t="s">
        <v>130</v>
      </c>
    </row>
    <row r="45" spans="14:56" x14ac:dyDescent="0.25">
      <c r="N45" s="10">
        <v>548</v>
      </c>
      <c r="O45" s="10">
        <v>577</v>
      </c>
      <c r="P45" s="10">
        <v>1.55</v>
      </c>
      <c r="S45" s="15">
        <v>0.43</v>
      </c>
      <c r="T45" s="10">
        <v>1.7544</v>
      </c>
      <c r="U45" s="10">
        <v>1.2987</v>
      </c>
      <c r="V45" s="10">
        <v>2.2784392799999997</v>
      </c>
      <c r="AX45" t="s">
        <v>131</v>
      </c>
    </row>
    <row r="46" spans="14:56" x14ac:dyDescent="0.25">
      <c r="N46" s="10">
        <v>578</v>
      </c>
      <c r="O46" s="10">
        <v>608</v>
      </c>
      <c r="P46" s="10">
        <v>1.62</v>
      </c>
      <c r="S46" s="15">
        <v>0.44</v>
      </c>
      <c r="T46" s="10">
        <v>1.7857000000000001</v>
      </c>
      <c r="U46" s="10">
        <v>1.3158000000000001</v>
      </c>
      <c r="V46" s="10">
        <v>2.34962406</v>
      </c>
      <c r="AX46" t="s">
        <v>132</v>
      </c>
    </row>
    <row r="47" spans="14:56" x14ac:dyDescent="0.25">
      <c r="N47" s="10">
        <v>609</v>
      </c>
      <c r="O47" s="10">
        <v>638</v>
      </c>
      <c r="P47" s="10">
        <v>1.69</v>
      </c>
      <c r="S47" s="15">
        <v>0.45</v>
      </c>
      <c r="T47" s="10">
        <v>1.8182</v>
      </c>
      <c r="U47" s="10">
        <v>1.3332999999999999</v>
      </c>
      <c r="V47" s="10">
        <v>2.4242060599999999</v>
      </c>
      <c r="AX47" t="s">
        <v>133</v>
      </c>
    </row>
    <row r="48" spans="14:56" x14ac:dyDescent="0.25">
      <c r="N48" s="10">
        <v>639</v>
      </c>
      <c r="O48" s="10">
        <v>669</v>
      </c>
      <c r="P48" s="10">
        <v>1.76</v>
      </c>
      <c r="S48" s="15">
        <v>0.46</v>
      </c>
      <c r="T48" s="10">
        <v>1.8519000000000001</v>
      </c>
      <c r="U48" s="10">
        <v>1.3513999999999999</v>
      </c>
      <c r="V48" s="10">
        <v>2.5026576600000001</v>
      </c>
      <c r="AX48" t="s">
        <v>134</v>
      </c>
    </row>
    <row r="49" spans="14:50" x14ac:dyDescent="0.25">
      <c r="N49" s="10">
        <v>670</v>
      </c>
      <c r="O49" s="10">
        <v>699</v>
      </c>
      <c r="P49" s="10">
        <v>1.83</v>
      </c>
      <c r="S49" s="15">
        <v>0.47</v>
      </c>
      <c r="T49" s="10">
        <v>1.8868</v>
      </c>
      <c r="U49" s="10">
        <v>1.3698999999999999</v>
      </c>
      <c r="V49" s="10">
        <v>2.5847273199999998</v>
      </c>
      <c r="AX49" t="s">
        <v>135</v>
      </c>
    </row>
    <row r="50" spans="14:50" x14ac:dyDescent="0.25">
      <c r="N50" s="10">
        <v>700</v>
      </c>
      <c r="O50" s="10">
        <v>730</v>
      </c>
      <c r="P50" s="10">
        <v>1.9</v>
      </c>
      <c r="S50" s="15">
        <v>0.48</v>
      </c>
      <c r="T50" s="10">
        <v>1.9231</v>
      </c>
      <c r="U50" s="10">
        <v>1.3889</v>
      </c>
      <c r="V50" s="10">
        <v>2.6709935900000001</v>
      </c>
      <c r="AX50" t="s">
        <v>136</v>
      </c>
    </row>
    <row r="51" spans="14:50" x14ac:dyDescent="0.25">
      <c r="N51" s="10">
        <v>731</v>
      </c>
      <c r="O51" s="10">
        <v>760</v>
      </c>
      <c r="P51" s="10">
        <v>1.97</v>
      </c>
      <c r="S51" s="15">
        <v>0.49</v>
      </c>
      <c r="T51" s="10">
        <v>1.9608000000000001</v>
      </c>
      <c r="U51" s="10">
        <v>1.4085000000000001</v>
      </c>
      <c r="V51" s="10">
        <v>2.7617868000000003</v>
      </c>
      <c r="AX51" t="s">
        <v>137</v>
      </c>
    </row>
    <row r="52" spans="14:50" x14ac:dyDescent="0.25">
      <c r="N52" s="10">
        <v>761</v>
      </c>
      <c r="O52" s="10">
        <v>790</v>
      </c>
      <c r="P52" s="10">
        <v>2.0499999999999998</v>
      </c>
      <c r="S52" s="15">
        <v>0.5</v>
      </c>
      <c r="T52" s="10">
        <v>2</v>
      </c>
      <c r="U52" s="10">
        <v>1.4286000000000001</v>
      </c>
      <c r="V52" s="10">
        <v>2.8572000000000002</v>
      </c>
    </row>
    <row r="53" spans="14:50" x14ac:dyDescent="0.25">
      <c r="N53" s="10">
        <v>791</v>
      </c>
      <c r="O53" s="10">
        <v>821</v>
      </c>
      <c r="P53" s="10">
        <v>2.12</v>
      </c>
    </row>
    <row r="54" spans="14:50" x14ac:dyDescent="0.25">
      <c r="N54" s="10">
        <v>822</v>
      </c>
      <c r="O54" s="10">
        <v>851</v>
      </c>
      <c r="P54" s="10">
        <v>2.19</v>
      </c>
    </row>
    <row r="55" spans="14:50" x14ac:dyDescent="0.25">
      <c r="N55" s="10">
        <v>852</v>
      </c>
      <c r="O55" s="10">
        <v>882</v>
      </c>
      <c r="P55" s="10">
        <v>2.2599999999999998</v>
      </c>
    </row>
    <row r="56" spans="14:50" x14ac:dyDescent="0.25">
      <c r="N56" s="10">
        <v>883</v>
      </c>
      <c r="O56" s="10">
        <v>912</v>
      </c>
      <c r="P56" s="10">
        <v>2.33</v>
      </c>
    </row>
    <row r="57" spans="14:50" x14ac:dyDescent="0.25">
      <c r="N57" s="10">
        <v>913</v>
      </c>
      <c r="O57" s="10">
        <v>942</v>
      </c>
      <c r="P57" s="10">
        <v>2.39</v>
      </c>
    </row>
    <row r="58" spans="14:50" x14ac:dyDescent="0.25">
      <c r="N58" s="10">
        <v>943</v>
      </c>
      <c r="O58" s="10">
        <v>973</v>
      </c>
      <c r="P58" s="10">
        <v>2.46</v>
      </c>
    </row>
    <row r="59" spans="14:50" x14ac:dyDescent="0.25">
      <c r="N59" s="10">
        <v>974</v>
      </c>
      <c r="O59" s="10">
        <v>1003</v>
      </c>
      <c r="P59" s="10">
        <v>2.52</v>
      </c>
    </row>
    <row r="60" spans="14:50" x14ac:dyDescent="0.25">
      <c r="N60" s="10">
        <v>1004</v>
      </c>
      <c r="O60" s="10">
        <v>1034</v>
      </c>
      <c r="P60" s="10">
        <v>2.59</v>
      </c>
    </row>
    <row r="61" spans="14:50" x14ac:dyDescent="0.25">
      <c r="N61" s="10">
        <v>1035</v>
      </c>
      <c r="O61" s="10">
        <v>1064</v>
      </c>
      <c r="P61" s="10">
        <v>2.65</v>
      </c>
    </row>
    <row r="62" spans="14:50" x14ac:dyDescent="0.25">
      <c r="N62" s="10">
        <v>1065</v>
      </c>
      <c r="O62" s="10">
        <v>1095</v>
      </c>
      <c r="P62" s="10">
        <v>2.71</v>
      </c>
    </row>
    <row r="63" spans="14:50" x14ac:dyDescent="0.25">
      <c r="N63" s="10">
        <v>1096</v>
      </c>
      <c r="O63" s="10">
        <v>1125</v>
      </c>
      <c r="P63" s="10">
        <v>2.78</v>
      </c>
    </row>
    <row r="64" spans="14:50" x14ac:dyDescent="0.25">
      <c r="N64" s="10">
        <v>1126</v>
      </c>
      <c r="O64" s="10">
        <v>1155</v>
      </c>
      <c r="P64" s="10">
        <v>2.84</v>
      </c>
    </row>
    <row r="65" spans="14:16" x14ac:dyDescent="0.25">
      <c r="N65" s="10">
        <v>1156</v>
      </c>
      <c r="O65" s="10">
        <v>1186</v>
      </c>
      <c r="P65" s="10">
        <v>2.91</v>
      </c>
    </row>
    <row r="66" spans="14:16" x14ac:dyDescent="0.25">
      <c r="N66" s="10">
        <v>1187</v>
      </c>
      <c r="O66" s="10">
        <v>1216</v>
      </c>
      <c r="P66" s="10">
        <v>2.97</v>
      </c>
    </row>
    <row r="67" spans="14:16" x14ac:dyDescent="0.25">
      <c r="N67" s="10">
        <v>1217</v>
      </c>
      <c r="O67" s="10">
        <v>1247</v>
      </c>
      <c r="P67" s="10">
        <v>3.03</v>
      </c>
    </row>
    <row r="68" spans="14:16" x14ac:dyDescent="0.25">
      <c r="N68" s="10">
        <v>1248</v>
      </c>
      <c r="O68" s="10">
        <v>1277</v>
      </c>
      <c r="P68" s="10">
        <v>3.09</v>
      </c>
    </row>
    <row r="69" spans="14:16" x14ac:dyDescent="0.25">
      <c r="N69" s="10">
        <v>1278</v>
      </c>
      <c r="O69" s="10">
        <v>1307</v>
      </c>
      <c r="P69" s="10">
        <v>3.15</v>
      </c>
    </row>
    <row r="70" spans="14:16" x14ac:dyDescent="0.25">
      <c r="N70" s="10">
        <v>1308</v>
      </c>
      <c r="O70" s="10">
        <v>1338</v>
      </c>
      <c r="P70" s="10">
        <v>3.21</v>
      </c>
    </row>
    <row r="71" spans="14:16" x14ac:dyDescent="0.25">
      <c r="N71" s="10">
        <v>1339</v>
      </c>
      <c r="O71" s="10">
        <v>1368</v>
      </c>
      <c r="P71" s="10">
        <v>3.27</v>
      </c>
    </row>
    <row r="72" spans="14:16" x14ac:dyDescent="0.25">
      <c r="N72" s="10">
        <v>1369</v>
      </c>
      <c r="O72" s="10">
        <v>1399</v>
      </c>
      <c r="P72" s="10">
        <v>3.33</v>
      </c>
    </row>
    <row r="73" spans="14:16" x14ac:dyDescent="0.25">
      <c r="N73" s="10">
        <v>1400</v>
      </c>
      <c r="O73" s="10">
        <v>1429</v>
      </c>
      <c r="P73" s="10">
        <v>3.38</v>
      </c>
    </row>
    <row r="74" spans="14:16" x14ac:dyDescent="0.25">
      <c r="N74" s="10">
        <v>1430</v>
      </c>
      <c r="O74" s="10">
        <v>1460</v>
      </c>
      <c r="P74" s="10">
        <v>3.44</v>
      </c>
    </row>
    <row r="75" spans="14:16" x14ac:dyDescent="0.25">
      <c r="N75" s="10">
        <v>1461</v>
      </c>
      <c r="O75" s="10">
        <v>1490</v>
      </c>
      <c r="P75" s="10">
        <v>3.5</v>
      </c>
    </row>
    <row r="76" spans="14:16" x14ac:dyDescent="0.25">
      <c r="N76" s="10">
        <v>1491</v>
      </c>
      <c r="O76" s="10">
        <v>1520</v>
      </c>
      <c r="P76" s="10">
        <v>3.56</v>
      </c>
    </row>
    <row r="77" spans="14:16" x14ac:dyDescent="0.25">
      <c r="N77" s="10">
        <v>1521</v>
      </c>
      <c r="O77" s="10">
        <v>1551</v>
      </c>
      <c r="P77" s="10">
        <v>3.62</v>
      </c>
    </row>
    <row r="78" spans="14:16" x14ac:dyDescent="0.25">
      <c r="N78" s="10">
        <v>1552</v>
      </c>
      <c r="O78" s="10">
        <v>1581</v>
      </c>
      <c r="P78" s="10">
        <v>3.67</v>
      </c>
    </row>
    <row r="79" spans="14:16" x14ac:dyDescent="0.25">
      <c r="N79" s="10">
        <v>1582</v>
      </c>
      <c r="O79" s="10">
        <v>1612</v>
      </c>
      <c r="P79" s="10">
        <v>3.73</v>
      </c>
    </row>
    <row r="80" spans="14:16" x14ac:dyDescent="0.25">
      <c r="N80" s="10">
        <v>1613</v>
      </c>
      <c r="O80" s="10">
        <v>1642</v>
      </c>
      <c r="P80" s="10">
        <v>3.79</v>
      </c>
    </row>
    <row r="81" spans="14:16" x14ac:dyDescent="0.25">
      <c r="N81" s="10">
        <v>1643</v>
      </c>
      <c r="O81" s="10">
        <v>1672</v>
      </c>
      <c r="P81" s="10">
        <v>3.84</v>
      </c>
    </row>
    <row r="82" spans="14:16" x14ac:dyDescent="0.25">
      <c r="N82" s="10">
        <v>1673</v>
      </c>
      <c r="O82" s="10">
        <v>1703</v>
      </c>
      <c r="P82" s="10">
        <v>3.89</v>
      </c>
    </row>
    <row r="83" spans="14:16" x14ac:dyDescent="0.25">
      <c r="N83" s="10">
        <v>1704</v>
      </c>
      <c r="O83" s="10">
        <v>1733</v>
      </c>
      <c r="P83" s="10">
        <v>3.94</v>
      </c>
    </row>
    <row r="84" spans="14:16" x14ac:dyDescent="0.25">
      <c r="N84" s="10">
        <v>1734</v>
      </c>
      <c r="O84" s="10">
        <v>1764</v>
      </c>
      <c r="P84" s="10">
        <v>4</v>
      </c>
    </row>
    <row r="85" spans="14:16" x14ac:dyDescent="0.25">
      <c r="N85" s="10">
        <v>1765</v>
      </c>
      <c r="O85" s="10">
        <v>1794</v>
      </c>
      <c r="P85" s="10">
        <v>4.05</v>
      </c>
    </row>
    <row r="86" spans="14:16" x14ac:dyDescent="0.25">
      <c r="N86" s="10">
        <v>1795</v>
      </c>
      <c r="O86" s="10">
        <v>1825</v>
      </c>
      <c r="P86" s="10">
        <v>4.0999999999999996</v>
      </c>
    </row>
  </sheetData>
  <sortState xmlns:xlrd2="http://schemas.microsoft.com/office/spreadsheetml/2017/richdata2" ref="AP3:AP16">
    <sortCondition ref="AP1"/>
  </sortState>
  <conditionalFormatting sqref="AX38:AX47">
    <cfRule type="expression" dxfId="19" priority="1" stopIfTrue="1">
      <formula>$I$20="TURISMO RURAL"</formula>
    </cfRule>
    <cfRule type="expression" dxfId="18" priority="2" stopIfTrue="1">
      <formula>$I$20="SUINOCULTURA"</formula>
    </cfRule>
    <cfRule type="expression" dxfId="17" priority="3" stopIfTrue="1">
      <formula>$I$20="PISCICULTURA"</formula>
    </cfRule>
    <cfRule type="expression" dxfId="16" priority="4" stopIfTrue="1">
      <formula>$I$20="OVINOCULTURA / CAPRINOCULTURA"</formula>
    </cfRule>
    <cfRule type="expression" dxfId="15" priority="5" stopIfTrue="1">
      <formula>$I$20="EQUINOCULTURA"</formula>
    </cfRule>
    <cfRule type="expression" dxfId="14" priority="6" stopIfTrue="1">
      <formula>$I$20="CRIAÇÃO DE COELHOS"</formula>
    </cfRule>
    <cfRule type="expression" dxfId="13" priority="7" stopIfTrue="1">
      <formula>$I$20="CRIAÇÃO DE BUFALOS"</formula>
    </cfRule>
    <cfRule type="expression" dxfId="12" priority="8" stopIfTrue="1">
      <formula>$I$20="CRIAÇÃO DE ANIMAIS SILVESTRES"</formula>
    </cfRule>
    <cfRule type="expression" dxfId="11" priority="9" stopIfTrue="1">
      <formula>$I$20="BOVINOCULTURA"</formula>
    </cfRule>
    <cfRule type="expression" dxfId="10" priority="10" stopIfTrue="1">
      <formula>$I$20="AVICULTURA"</formula>
    </cfRule>
    <cfRule type="expression" dxfId="9" priority="11" stopIfTrue="1">
      <formula>$I$20="APICULTURA"</formula>
    </cfRule>
    <cfRule type="expression" dxfId="8" priority="12" stopIfTrue="1">
      <formula>$I$20="HORTICULTURA / OLERICULTURA"</formula>
    </cfRule>
    <cfRule type="expression" dxfId="7" priority="13" stopIfTrue="1">
      <formula>$I$20="FRUTICULTURA"</formula>
    </cfRule>
    <cfRule type="expression" dxfId="6" priority="14" stopIfTrue="1">
      <formula>$I$20="FLORICULTURA / PLANTAS ORNAMENTAIS"</formula>
    </cfRule>
    <cfRule type="expression" dxfId="5" priority="15" stopIfTrue="1">
      <formula>$I$20="ATIVIDADES FLORESTAIS"</formula>
    </cfRule>
    <cfRule type="expression" dxfId="4" priority="16" stopIfTrue="1">
      <formula>$I$20="AGRICULTURA - GRÃOS / CEREAIS OLEAGINOSO - SEM SECADOR"</formula>
    </cfRule>
    <cfRule type="expression" dxfId="3" priority="17" stopIfTrue="1">
      <formula>$I$20="AGRICULTURA - GRÃOS / CEREAIS NÃO OLEAGINOSO - SEM SECADOR"</formula>
    </cfRule>
    <cfRule type="expression" dxfId="2" priority="18" stopIfTrue="1">
      <formula>$I$20="AGRICULTURA - FUMO / CHA / ERVA MATE"</formula>
    </cfRule>
    <cfRule type="expression" dxfId="1" priority="19" stopIfTrue="1">
      <formula>$I$20="AGRICULTURA - CANA DE ACUCAR (EXCETO USINA)"</formula>
    </cfRule>
    <cfRule type="expression" dxfId="0" priority="20" stopIfTrue="1">
      <formula>$I$20="AGRICULTURA - CAFÉ - SEM SECADOR"</formula>
    </cfRule>
  </conditionalFormatting>
  <pageMargins left="0.511811024" right="0.511811024" top="0.78740157499999996" bottom="0.78740157499999996" header="0.31496062000000002" footer="0.31496062000000002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CA3604049564EB76E9ED3A676478E" ma:contentTypeVersion="4" ma:contentTypeDescription="Create a new document." ma:contentTypeScope="" ma:versionID="5c954e16f9ce652530db6c03fceac892">
  <xsd:schema xmlns:xsd="http://www.w3.org/2001/XMLSchema" xmlns:xs="http://www.w3.org/2001/XMLSchema" xmlns:p="http://schemas.microsoft.com/office/2006/metadata/properties" xmlns:ns1="http://schemas.microsoft.com/sharepoint/v3" xmlns:ns2="a19efeba-a4f6-4fda-9d6d-8ba14121edba" targetNamespace="http://schemas.microsoft.com/office/2006/metadata/properties" ma:root="true" ma:fieldsID="71d6d0469d79ed69e7243d0e0850cce6" ns1:_="" ns2:_="">
    <xsd:import namespace="http://schemas.microsoft.com/sharepoint/v3"/>
    <xsd:import namespace="a19efeba-a4f6-4fda-9d6d-8ba14121ed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efeba-a4f6-4fda-9d6d-8ba14121e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ABCD7-F686-4596-A45A-A9001F13FFD0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19efeba-a4f6-4fda-9d6d-8ba14121edba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55246A-7EEB-4685-89F7-026AE814D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3B1166-DEA0-48C0-85FC-54C67287F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9efeba-a4f6-4fda-9d6d-8ba14121e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ANEXO 2</vt:lpstr>
      <vt:lpstr>Listas</vt:lpstr>
      <vt:lpstr>'ANEXO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Daniela Coelho</dc:creator>
  <cp:lastModifiedBy>Thiago Batista</cp:lastModifiedBy>
  <cp:lastPrinted>2022-10-11T12:44:18Z</cp:lastPrinted>
  <dcterms:created xsi:type="dcterms:W3CDTF">2018-07-13T13:26:54Z</dcterms:created>
  <dcterms:modified xsi:type="dcterms:W3CDTF">2023-04-02T19:20:31Z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0x010100304CA3604049564EB76E9ED3A676478E</vt:lpwstr>
  </property>
  <property fmtid="{D5CDD505-2E9C-101B-9397-08002B2CF9AE}" pid="3" name="SRGlobalContentCategoryRecord_0">
    <vt:lpwstr>Not Assigned|318c67c1-b170-4dae-8074-50e96d194e3d</vt:lpwstr>
  </property>
  <property fmtid="{D5CDD505-2E9C-101B-9397-08002B2CF9AE}" pid="4" name="SRGlobalCountry_0">
    <vt:lpwstr>Not Assigned|83fc62bf-0a64-4b05-ab69-4a8bf9950dcb</vt:lpwstr>
  </property>
  <property fmtid="{D5CDD505-2E9C-101B-9397-08002B2CF9AE}" pid="5" name="TaxCatchAll">
    <vt:lpwstr>5;#Not Assigned|318c67c1-b170-4dae-8074-50e96d194e3d;#6;#Not Assigned|83fc62bf-0a64-4b05-ab69-4a8bf9950dcb</vt:lpwstr>
  </property>
  <property fmtid="{D5CDD505-2E9C-101B-9397-08002B2CF9AE}" pid="6" name="_dlc_DocIdItemGuid">
    <vt:lpwstr>d2e21308-6b6c-494b-b8a5-6816f3eec10d</vt:lpwstr>
  </property>
  <property fmtid="{D5CDD505-2E9C-101B-9397-08002B2CF9AE}" pid="7" name="SRGlobalContentCategoryRecord">
    <vt:lpwstr>5;#Not Assigned|318c67c1-b170-4dae-8074-50e96d194e3d</vt:lpwstr>
  </property>
  <property fmtid="{D5CDD505-2E9C-101B-9397-08002B2CF9AE}" pid="8" name="SRGlobalCountry">
    <vt:lpwstr>6;#Not Assigned|83fc62bf-0a64-4b05-ab69-4a8bf9950dcb</vt:lpwstr>
  </property>
  <property fmtid="{D5CDD505-2E9C-101B-9397-08002B2CF9AE}" pid="9" name="Order">
    <vt:r8>50758000</vt:r8>
  </property>
  <property fmtid="{D5CDD505-2E9C-101B-9397-08002B2CF9AE}" pid="10" name="n3336ae2dd25425bb07897845d9f55c2">
    <vt:lpwstr>Not Assigned|83fc62bf-0a64-4b05-ab69-4a8bf9950dcb</vt:lpwstr>
  </property>
  <property fmtid="{D5CDD505-2E9C-101B-9397-08002B2CF9AE}" pid="11" name="SRGlobalLegalEntities">
    <vt:lpwstr/>
  </property>
  <property fmtid="{D5CDD505-2E9C-101B-9397-08002B2CF9AE}" pid="12" name="SRGlobalBroker">
    <vt:lpwstr/>
  </property>
  <property fmtid="{D5CDD505-2E9C-101B-9397-08002B2CF9AE}" pid="13" name="eb69f2abe00945f58779a241b24556ac">
    <vt:lpwstr/>
  </property>
  <property fmtid="{D5CDD505-2E9C-101B-9397-08002B2CF9AE}" pid="14" name="SRGlobalRetentionPeriod">
    <vt:lpwstr/>
  </property>
  <property fmtid="{D5CDD505-2E9C-101B-9397-08002B2CF9AE}" pid="15" name="m1355e00727e472da94c95204c8f5eb3">
    <vt:lpwstr>Not Assigned|318c67c1-b170-4dae-8074-50e96d194e3d</vt:lpwstr>
  </property>
  <property fmtid="{D5CDD505-2E9C-101B-9397-08002B2CF9AE}" pid="16" name="SRGlobalBusinessID">
    <vt:lpwstr/>
  </property>
  <property fmtid="{D5CDD505-2E9C-101B-9397-08002B2CF9AE}" pid="17" name="SRGlobalApplicationID">
    <vt:lpwstr/>
  </property>
  <property fmtid="{D5CDD505-2E9C-101B-9397-08002B2CF9AE}" pid="18" name="SRGlobalLOB">
    <vt:lpwstr/>
  </property>
  <property fmtid="{D5CDD505-2E9C-101B-9397-08002B2CF9AE}" pid="19" name="db7b89df3fcd4fe796c944e48f2bba76">
    <vt:lpwstr/>
  </property>
  <property fmtid="{D5CDD505-2E9C-101B-9397-08002B2CF9AE}" pid="20" name="SRGlobalPolicyStatus">
    <vt:lpwstr/>
  </property>
  <property fmtid="{D5CDD505-2E9C-101B-9397-08002B2CF9AE}" pid="21" name="f2cfd27059e64729a15c25d25c055965">
    <vt:lpwstr/>
  </property>
  <property fmtid="{D5CDD505-2E9C-101B-9397-08002B2CF9AE}" pid="22" name="i803dedd6c894e75886144a9174607d8">
    <vt:lpwstr/>
  </property>
  <property fmtid="{D5CDD505-2E9C-101B-9397-08002B2CF9AE}" pid="23" name="SRGlobalPartner">
    <vt:lpwstr/>
  </property>
  <property fmtid="{D5CDD505-2E9C-101B-9397-08002B2CF9AE}" pid="24" name="af4a702828df42249d569fb3ada413f3">
    <vt:lpwstr/>
  </property>
  <property fmtid="{D5CDD505-2E9C-101B-9397-08002B2CF9AE}" pid="25" name="SRGlobalInsured">
    <vt:lpwstr/>
  </property>
  <property fmtid="{D5CDD505-2E9C-101B-9397-08002B2CF9AE}" pid="26" name="_dlc_policyId">
    <vt:lpwstr/>
  </property>
  <property fmtid="{D5CDD505-2E9C-101B-9397-08002B2CF9AE}" pid="27" name="ItemRetentionFormula">
    <vt:lpwstr/>
  </property>
  <property fmtid="{D5CDD505-2E9C-101B-9397-08002B2CF9AE}" pid="28" name="MediaServiceImageTags">
    <vt:lpwstr/>
  </property>
  <property fmtid="{D5CDD505-2E9C-101B-9397-08002B2CF9AE}" pid="29" name="MSIP_Label_90c2fedb-0da6-4717-8531-d16a1b9930f4_Enabled">
    <vt:lpwstr>true</vt:lpwstr>
  </property>
  <property fmtid="{D5CDD505-2E9C-101B-9397-08002B2CF9AE}" pid="30" name="MSIP_Label_90c2fedb-0da6-4717-8531-d16a1b9930f4_SetDate">
    <vt:lpwstr>2023-04-02T19:20:31Z</vt:lpwstr>
  </property>
  <property fmtid="{D5CDD505-2E9C-101B-9397-08002B2CF9AE}" pid="31" name="MSIP_Label_90c2fedb-0da6-4717-8531-d16a1b9930f4_Method">
    <vt:lpwstr>Privileged</vt:lpwstr>
  </property>
  <property fmtid="{D5CDD505-2E9C-101B-9397-08002B2CF9AE}" pid="32" name="MSIP_Label_90c2fedb-0da6-4717-8531-d16a1b9930f4_Name">
    <vt:lpwstr>90c2fedb-0da6-4717-8531-d16a1b9930f4</vt:lpwstr>
  </property>
  <property fmtid="{D5CDD505-2E9C-101B-9397-08002B2CF9AE}" pid="33" name="MSIP_Label_90c2fedb-0da6-4717-8531-d16a1b9930f4_SiteId">
    <vt:lpwstr>45597f60-6e37-4be7-acfb-4c9e23b261ea</vt:lpwstr>
  </property>
  <property fmtid="{D5CDD505-2E9C-101B-9397-08002B2CF9AE}" pid="34" name="MSIP_Label_90c2fedb-0da6-4717-8531-d16a1b9930f4_ActionId">
    <vt:lpwstr>def2ae62-710f-4e00-8798-0a6bc1c8f54e</vt:lpwstr>
  </property>
  <property fmtid="{D5CDD505-2E9C-101B-9397-08002B2CF9AE}" pid="35" name="MSIP_Label_90c2fedb-0da6-4717-8531-d16a1b9930f4_ContentBits">
    <vt:lpwstr>0</vt:lpwstr>
  </property>
  <property fmtid="{D5CDD505-2E9C-101B-9397-08002B2CF9AE}" pid="36" name="Sensitivity">
    <vt:lpwstr>Internal</vt:lpwstr>
  </property>
</Properties>
</file>