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p.swissre.com/sites/agrolatam/Subscrio Brasil/Benfeitorias_Penhor Rural/8-MODELOS/FORMULÁRIOS_COTAÇÃO_PRICING/NOVOS FORMULÁRIOS- Out-22/PROPRIEDADE/"/>
    </mc:Choice>
  </mc:AlternateContent>
  <xr:revisionPtr revIDLastSave="0" documentId="13_ncr:1_{C8C40E44-2923-48AB-8456-7504C0147B5D}" xr6:coauthVersionLast="47" xr6:coauthVersionMax="47" xr10:uidLastSave="{00000000-0000-0000-0000-000000000000}"/>
  <bookViews>
    <workbookView xWindow="-28910" yWindow="-110" windowWidth="29020" windowHeight="15820" xr2:uid="{659F0253-51A1-4C95-A9D5-A75B10CA9DFD}"/>
  </bookViews>
  <sheets>
    <sheet name="COTAÇÃO" sheetId="1" r:id="rId1"/>
    <sheet name="ANEXO 2" sheetId="3" r:id="rId2"/>
    <sheet name="Listas" sheetId="2" state="hidden" r:id="rId3"/>
  </sheets>
  <externalReferences>
    <externalReference r:id="rId4"/>
    <externalReference r:id="rId5"/>
  </externalReferences>
  <definedNames>
    <definedName name="_xlnm._FilterDatabase" localSheetId="1" hidden="1">'ANEXO 2'!$A$4:$T$60</definedName>
    <definedName name="_xlnm._FilterDatabase" localSheetId="0" hidden="1">COTAÇÃO!$B$18:$T$74</definedName>
    <definedName name="MG" localSheetId="1">[1]PROPOSTA!#REF!</definedName>
    <definedName name="MG" localSheetId="0">COTAÇÃO!#REF!</definedName>
    <definedName name="MG" localSheetId="2">#REF!</definedName>
    <definedName name="MG">[2]PROPOSTA!#REF!</definedName>
    <definedName name="_xlnm.Print_Area" localSheetId="1">'ANEXO 2'!$A$1:$T$60</definedName>
    <definedName name="_xlnm.Print_Area" localSheetId="0">COTAÇÃO!$A$1:$T$112</definedName>
    <definedName name="R___R_ASSESSORIA_E_CORRETAGEM_DE_SEGUROS_LTDA_S_C" localSheetId="1">#REF!</definedName>
    <definedName name="R___R_ASSESSORIA_E_CORRETAGEM_DE_SEGUROS_LTDA_S_C" localSheetId="0">#REF!</definedName>
    <definedName name="R___R_ASSESSORIA_E_CORRETAGEM_DE_SEGUROS_LTDA_S_C" localSheetId="2">#REF!</definedName>
    <definedName name="R___R_ASSESSORIA_E_CORRETAGEM_DE_SEGUROS_LTDA_S_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0" i="3" l="1"/>
  <c r="S60" i="3"/>
  <c r="O60" i="3"/>
  <c r="L60" i="3"/>
  <c r="Q60" i="3" l="1"/>
  <c r="M60" i="3"/>
  <c r="P60" i="3" l="1"/>
  <c r="R60" i="3"/>
  <c r="F10" i="1" l="1"/>
  <c r="M10" i="1" l="1"/>
  <c r="M97" i="1" l="1"/>
  <c r="S1" i="2" l="1"/>
  <c r="G3" i="2"/>
  <c r="H1" i="2" s="1"/>
  <c r="V1" i="2" l="1"/>
  <c r="I95" i="1" l="1"/>
  <c r="N1" i="2"/>
  <c r="T10" i="1" l="1"/>
  <c r="P1" i="2" l="1"/>
  <c r="I94" i="1" l="1"/>
  <c r="I97" i="1" s="1"/>
  <c r="Q97" i="1" s="1"/>
</calcChain>
</file>

<file path=xl/sharedStrings.xml><?xml version="1.0" encoding="utf-8"?>
<sst xmlns="http://schemas.openxmlformats.org/spreadsheetml/2006/main" count="658" uniqueCount="373">
  <si>
    <t>PR</t>
  </si>
  <si>
    <t>SP</t>
  </si>
  <si>
    <t xml:space="preserve">CNPJ: </t>
  </si>
  <si>
    <t>BA</t>
  </si>
  <si>
    <t>DADOS DA PROPOSTA</t>
  </si>
  <si>
    <t>GO</t>
  </si>
  <si>
    <t>Corretor</t>
  </si>
  <si>
    <t>Versão</t>
  </si>
  <si>
    <t>MA</t>
  </si>
  <si>
    <t>MG</t>
  </si>
  <si>
    <t>DADOS DO SEGURO</t>
  </si>
  <si>
    <t>Tipo de Vigência:</t>
  </si>
  <si>
    <t>Início de Vigência as 24h do dia:</t>
  </si>
  <si>
    <t>Término de Vigência as 24 horas do dia:</t>
  </si>
  <si>
    <t>Prazo em dias</t>
  </si>
  <si>
    <t>Anual</t>
  </si>
  <si>
    <t>Tipo de Seguro</t>
  </si>
  <si>
    <t>Experiência</t>
  </si>
  <si>
    <t>Nº Apólice Anterior</t>
  </si>
  <si>
    <t>DADOS DO SEGURADO</t>
  </si>
  <si>
    <t>Nome/Razão Social:</t>
  </si>
  <si>
    <t>Tipo de Pessoa</t>
  </si>
  <si>
    <t>CPF/CNPJ</t>
  </si>
  <si>
    <t>CEP</t>
  </si>
  <si>
    <t>RS</t>
  </si>
  <si>
    <t>JURÍDICA</t>
  </si>
  <si>
    <t>FÍSICA</t>
  </si>
  <si>
    <t>SC</t>
  </si>
  <si>
    <t>DADOS DO RISCO</t>
  </si>
  <si>
    <t>MS</t>
  </si>
  <si>
    <t>NÃO</t>
  </si>
  <si>
    <t>Nº Contrato de Financiamento:</t>
  </si>
  <si>
    <t>QUESTIONÁRIO DE ACEITAÇÃO DO RISCO</t>
  </si>
  <si>
    <t xml:space="preserve">O bem a ser segurado foi cedido em garantia de operação de crédito rural?  </t>
  </si>
  <si>
    <t>Múltiplo Franquia:</t>
  </si>
  <si>
    <t xml:space="preserve">Relação IS/VR: </t>
  </si>
  <si>
    <t>Rio Grande do Sul </t>
  </si>
  <si>
    <t>CLÁUSULA BENEFICIÁRIA</t>
  </si>
  <si>
    <t>COBERTURAS, PRÊMIOS E FRANQUIAS</t>
  </si>
  <si>
    <t>Coberturas</t>
  </si>
  <si>
    <t>Lim. Max. Indenização</t>
  </si>
  <si>
    <t>Prêmio</t>
  </si>
  <si>
    <t>IOF</t>
  </si>
  <si>
    <t>P.O.S.  c/ Mín. de</t>
  </si>
  <si>
    <t>INCÊND./QUEDA DE RAIO (DENTRO  TERRENO SEGURADO)/EXPLOSÃO</t>
  </si>
  <si>
    <t>DANOS ELÉTRICOS</t>
  </si>
  <si>
    <t>Prêmio Total</t>
  </si>
  <si>
    <t>Prêmio Líquido</t>
  </si>
  <si>
    <t>Risco exige inspeção</t>
  </si>
  <si>
    <t>Item a Item</t>
  </si>
  <si>
    <t>Possui Extintores?</t>
  </si>
  <si>
    <t>Possui Hidrantes?</t>
  </si>
  <si>
    <t>Possui Detector de Fumaça?</t>
  </si>
  <si>
    <t>Possui Brigada Contra Incêndio?</t>
  </si>
  <si>
    <t>Possui Sistema de Alarme contra Roubo e Furto?</t>
  </si>
  <si>
    <t>Existe no local do risco imóvel desabitado e/ou desocupado?</t>
  </si>
  <si>
    <t>Contrata Unidade de Beneficiamento de Grãos com secador?</t>
  </si>
  <si>
    <t>QUESTIONÁRIO DE ACEITAÇÃO SECADOR</t>
  </si>
  <si>
    <t>Possui termometria no Secador?</t>
  </si>
  <si>
    <t>Possui termometria no Silo?</t>
  </si>
  <si>
    <t>Os sistemas de termometria dos silos e do secador são automatizados?</t>
  </si>
  <si>
    <t>Secador possui quadro de comando com memória?</t>
  </si>
  <si>
    <t>Há processo de torrefação e secagem de resíduos?</t>
  </si>
  <si>
    <t>PAGÉ</t>
  </si>
  <si>
    <t>Operador treinado e certificado para operar secadores?</t>
  </si>
  <si>
    <t>Nº Item</t>
  </si>
  <si>
    <t xml:space="preserve">Idade </t>
  </si>
  <si>
    <t>Estrutura</t>
  </si>
  <si>
    <t>01</t>
  </si>
  <si>
    <t>Hortaliças Diversas</t>
  </si>
  <si>
    <t>Galvanizada</t>
  </si>
  <si>
    <t>Aviário</t>
  </si>
  <si>
    <t>02</t>
  </si>
  <si>
    <t>Depósito de Rações</t>
  </si>
  <si>
    <t>03</t>
  </si>
  <si>
    <t>Área de Inspeção Sanitária</t>
  </si>
  <si>
    <t>QUESTIONÁRIO DE ACEITAÇÃO AVIÁRIO</t>
  </si>
  <si>
    <t>Tipo de Telha</t>
  </si>
  <si>
    <t>Mista</t>
  </si>
  <si>
    <t>Fibrocimento 4mm</t>
  </si>
  <si>
    <t>RECOMPOSIÇÃO DE DOCUMENTOS</t>
  </si>
  <si>
    <t>ALAGAMENTO/INUNDAÇÃO</t>
  </si>
  <si>
    <t>ROUBO E FURTO DE BENS MEDIANTE ARROMBAMENTO</t>
  </si>
  <si>
    <t>RESPONSABILIDADE CIVIL – EXPLORAÇÃO AGRÍCOLA</t>
  </si>
  <si>
    <t>RESPONSABILIDADE CIVIL – FUGA DE ANIMAIS</t>
  </si>
  <si>
    <t>RESPONSABILIDADE CIVIL – TURISMO RURAL</t>
  </si>
  <si>
    <t>Nº do Item: 3</t>
  </si>
  <si>
    <t>Cidade</t>
  </si>
  <si>
    <t>UF</t>
  </si>
  <si>
    <t>Apólice Penhor Rural</t>
  </si>
  <si>
    <t>MT</t>
  </si>
  <si>
    <t xml:space="preserve">Mercadoria: </t>
  </si>
  <si>
    <t>Quantidade:</t>
  </si>
  <si>
    <t xml:space="preserve">Forma de Contratação </t>
  </si>
  <si>
    <t xml:space="preserve">Possui Extintores? </t>
  </si>
  <si>
    <t xml:space="preserve">Possui Hidrantes? </t>
  </si>
  <si>
    <t xml:space="preserve">Possui Detector de Fumaça? </t>
  </si>
  <si>
    <t xml:space="preserve">Possui Brigada Contra Incêndio? </t>
  </si>
  <si>
    <t xml:space="preserve">Possui Sistema de Alarme contra Roubo e Furto? </t>
  </si>
  <si>
    <t>O local de armazenagem possui sistema de termometria e aeração?</t>
  </si>
  <si>
    <t>O local de armazenagem encontra-se a uma distância superior a 50 (cinquenta) metros da margem de fontes de água?</t>
  </si>
  <si>
    <t>BÁSICA MERCADORIAS</t>
  </si>
  <si>
    <t>ADICIONAL MERCADORIAS</t>
  </si>
  <si>
    <t>Comissão:</t>
  </si>
  <si>
    <t>SIM</t>
  </si>
  <si>
    <t>Seguro Novo</t>
  </si>
  <si>
    <t xml:space="preserve">MULTIPLICADOR </t>
  </si>
  <si>
    <t>% DESC.</t>
  </si>
  <si>
    <t>Selecione</t>
  </si>
  <si>
    <t>Renov. Outra Seg.</t>
  </si>
  <si>
    <t>Cotação Seguro Penhor Rural</t>
  </si>
  <si>
    <t>Acre </t>
  </si>
  <si>
    <t>Alagoas </t>
  </si>
  <si>
    <t>Plurianual</t>
  </si>
  <si>
    <t>Amapá </t>
  </si>
  <si>
    <t>Amazonas </t>
  </si>
  <si>
    <t>Bahia </t>
  </si>
  <si>
    <t>Ceará</t>
  </si>
  <si>
    <t>Distrito Federal </t>
  </si>
  <si>
    <t>Espírito Santo </t>
  </si>
  <si>
    <t>Goiás </t>
  </si>
  <si>
    <t>Maranhão </t>
  </si>
  <si>
    <t>Mato Grosso </t>
  </si>
  <si>
    <t>Mato Grosso do Sul </t>
  </si>
  <si>
    <t>Minas Gerais </t>
  </si>
  <si>
    <t>Pará  </t>
  </si>
  <si>
    <t>Paraíba </t>
  </si>
  <si>
    <t>Paraná </t>
  </si>
  <si>
    <t>Pernambuco</t>
  </si>
  <si>
    <t>Piauí </t>
  </si>
  <si>
    <t>Rio de Janeiro </t>
  </si>
  <si>
    <t>Rio Grande do Norte </t>
  </si>
  <si>
    <t>Rondônia </t>
  </si>
  <si>
    <t>Roraima</t>
  </si>
  <si>
    <t>Santa Catarina</t>
  </si>
  <si>
    <t>São Paulo </t>
  </si>
  <si>
    <t>Sergipe </t>
  </si>
  <si>
    <t>Tocantins </t>
  </si>
  <si>
    <t>Endereço:</t>
  </si>
  <si>
    <t>Nº</t>
  </si>
  <si>
    <t>Complemento</t>
  </si>
  <si>
    <t>Bairro</t>
  </si>
  <si>
    <t>AC</t>
  </si>
  <si>
    <t>AL</t>
  </si>
  <si>
    <t>AP</t>
  </si>
  <si>
    <t>AM</t>
  </si>
  <si>
    <t>CE</t>
  </si>
  <si>
    <t>DF</t>
  </si>
  <si>
    <t>ES</t>
  </si>
  <si>
    <t>PA</t>
  </si>
  <si>
    <t>PB</t>
  </si>
  <si>
    <t>PE</t>
  </si>
  <si>
    <t>PI</t>
  </si>
  <si>
    <t>RJ</t>
  </si>
  <si>
    <t>RN</t>
  </si>
  <si>
    <t>RO</t>
  </si>
  <si>
    <t>RR</t>
  </si>
  <si>
    <t>SE</t>
  </si>
  <si>
    <t>TO</t>
  </si>
  <si>
    <t>APICULTURA</t>
  </si>
  <si>
    <t>ATIVIDADES FLORESTAIS</t>
  </si>
  <si>
    <t>AVICULTURA</t>
  </si>
  <si>
    <t>BOVINOCULTURA DE CORTE</t>
  </si>
  <si>
    <t>BOVINOCULTURA DE LEITE</t>
  </si>
  <si>
    <t>EQUINOCULTURA</t>
  </si>
  <si>
    <t>FRUTICULTURA</t>
  </si>
  <si>
    <t>HORTICULTURA / OLERICULTURA</t>
  </si>
  <si>
    <t>PISCICULTURA</t>
  </si>
  <si>
    <t>SUINOCULTURA</t>
  </si>
  <si>
    <t>NÃO SE APLICA</t>
  </si>
  <si>
    <t>Total</t>
  </si>
  <si>
    <t>ADAMS</t>
  </si>
  <si>
    <t>AGRI COFEE PÍNHAL LTDA</t>
  </si>
  <si>
    <t>AGRIMAQ</t>
  </si>
  <si>
    <t>AGRIMAXI COMERCIO DE IMPLEMENTOS</t>
  </si>
  <si>
    <t>AGROMARAU INDUSTRIA E COMERCIO LTDA</t>
  </si>
  <si>
    <t>AGROS ENGENHARIA E AUTOMACAO</t>
  </si>
  <si>
    <t>ARMCO STACO</t>
  </si>
  <si>
    <t>BARON</t>
  </si>
  <si>
    <t>BE1 TECNOLOGIA</t>
  </si>
  <si>
    <t>BRASMAG INDUSTRIA E COMERCIO LTDA</t>
  </si>
  <si>
    <t>BUDNY</t>
  </si>
  <si>
    <t>CALLI</t>
  </si>
  <si>
    <t>Carlos Becker</t>
  </si>
  <si>
    <t>CASP AS INDUSTRIA E COMERCIO</t>
  </si>
  <si>
    <t>COMIL-SILOS E SECADORES LTDA</t>
  </si>
  <si>
    <t>CONDOR</t>
  </si>
  <si>
    <t>CONSILOS</t>
  </si>
  <si>
    <t>DRYERATION</t>
  </si>
  <si>
    <t>ELIPAL</t>
  </si>
  <si>
    <t>Emater</t>
  </si>
  <si>
    <t>ENGEGRAN</t>
  </si>
  <si>
    <t>ENTRINGER</t>
  </si>
  <si>
    <t>FOCKINK</t>
  </si>
  <si>
    <t>FUNILARIA CONCORDIA</t>
  </si>
  <si>
    <t>GRANOSIL</t>
  </si>
  <si>
    <t>GSI</t>
  </si>
  <si>
    <t>Horbach</t>
  </si>
  <si>
    <t>IRMÃOS FEYH</t>
  </si>
  <si>
    <t>JHONROB</t>
  </si>
  <si>
    <t>JOSCIL</t>
  </si>
  <si>
    <t>KEPLER WEBER INDUSTRIAL S/A</t>
  </si>
  <si>
    <t>Lovatto</t>
  </si>
  <si>
    <t>MACIESKI</t>
  </si>
  <si>
    <t>MEGA</t>
  </si>
  <si>
    <t>MERCOSILOS</t>
  </si>
  <si>
    <t>PALLINI &amp; ALVES MAQUINAS AGRICOLAS</t>
  </si>
  <si>
    <t>PERFIPAR</t>
  </si>
  <si>
    <t>PEROZIN</t>
  </si>
  <si>
    <t>PINHALENSE</t>
  </si>
  <si>
    <t>Rathke &amp; Cia</t>
  </si>
  <si>
    <t>Real Máquinas</t>
  </si>
  <si>
    <t>SANTA CLARA</t>
  </si>
  <si>
    <t>SILOMAX</t>
  </si>
  <si>
    <t>SIM AGROINDUSTRIAL</t>
  </si>
  <si>
    <t>TCHEMT</t>
  </si>
  <si>
    <t>Tecsol</t>
  </si>
  <si>
    <t>VITORIA</t>
  </si>
  <si>
    <t>Weiler</t>
  </si>
  <si>
    <t>Alface</t>
  </si>
  <si>
    <t>Gérbera</t>
  </si>
  <si>
    <t>Morango</t>
  </si>
  <si>
    <t>Mudas Florestais</t>
  </si>
  <si>
    <t>Mudas Cítricos</t>
  </si>
  <si>
    <t>Orquídeas</t>
  </si>
  <si>
    <t>Palmeiras</t>
  </si>
  <si>
    <t>Pepino</t>
  </si>
  <si>
    <t>Pimentão</t>
  </si>
  <si>
    <t>Plantas Ornamentais</t>
  </si>
  <si>
    <t>Rosa</t>
  </si>
  <si>
    <t>Tomate</t>
  </si>
  <si>
    <t>Alvenaria</t>
  </si>
  <si>
    <r>
      <t xml:space="preserve">Mista </t>
    </r>
    <r>
      <rPr>
        <sz val="8"/>
        <color theme="1"/>
        <rFont val="Calibri"/>
        <family val="2"/>
        <scheme val="minor"/>
      </rPr>
      <t>(Alvenaria/Galvanizada)</t>
    </r>
  </si>
  <si>
    <t>Aprisco</t>
  </si>
  <si>
    <t>Armazém Graneleiro (com secador)</t>
  </si>
  <si>
    <t>Armazém Graneleiro (sem secador)</t>
  </si>
  <si>
    <t>Armazém Produtos em Saca</t>
  </si>
  <si>
    <t>Aviário (c/sala de comando, ferramentas e seleção)</t>
  </si>
  <si>
    <t>Aviário (c/silo p/ração com capac de até 40 ton)</t>
  </si>
  <si>
    <t>Aviário (silo ração até 40 ton e sala de comando)</t>
  </si>
  <si>
    <t>Casa de Bombas</t>
  </si>
  <si>
    <t>Casa de Funcionários</t>
  </si>
  <si>
    <t>Casa Sede</t>
  </si>
  <si>
    <t>Cercas</t>
  </si>
  <si>
    <t>Cocho</t>
  </si>
  <si>
    <t>Curral</t>
  </si>
  <si>
    <t>Depósito de Sementes e Insumos</t>
  </si>
  <si>
    <t>Escritório</t>
  </si>
  <si>
    <t>Estábulo</t>
  </si>
  <si>
    <t>Fábrica de Ração</t>
  </si>
  <si>
    <t>Galpão/Garagem de Maquinas Agrícolas</t>
  </si>
  <si>
    <t>Incubatório de Aves</t>
  </si>
  <si>
    <t>Maternidade</t>
  </si>
  <si>
    <t>Pocilga</t>
  </si>
  <si>
    <t>Pocilga (c/sala de comando, ferramentas e seleção)</t>
  </si>
  <si>
    <t>Pocilga (c/silo p/ração com capac. de até 40 ton)</t>
  </si>
  <si>
    <t>Pocilga (silo ração até 40 ton. e sala de comando)</t>
  </si>
  <si>
    <t>Ranário</t>
  </si>
  <si>
    <t>Refeitório</t>
  </si>
  <si>
    <t>Sala de Beneficiamento</t>
  </si>
  <si>
    <t xml:space="preserve">Sala de classificação </t>
  </si>
  <si>
    <t>Sala de Ordenha</t>
  </si>
  <si>
    <t>Silo</t>
  </si>
  <si>
    <t>Vestiário, lavatórios e sanitários</t>
  </si>
  <si>
    <t>Madeira</t>
  </si>
  <si>
    <t>Metálica</t>
  </si>
  <si>
    <t>Pré-moldado</t>
  </si>
  <si>
    <t>Dark House</t>
  </si>
  <si>
    <t>Fibrocimento 5mm</t>
  </si>
  <si>
    <t>Fibrocimento 6mm</t>
  </si>
  <si>
    <t>Telha de barro</t>
  </si>
  <si>
    <t>Soja</t>
  </si>
  <si>
    <t>Milho</t>
  </si>
  <si>
    <t>Arroz</t>
  </si>
  <si>
    <t>Trigo</t>
  </si>
  <si>
    <t>Feijão</t>
  </si>
  <si>
    <t>Amendoim</t>
  </si>
  <si>
    <t>Café</t>
  </si>
  <si>
    <t>Gado de corte</t>
  </si>
  <si>
    <t>Gado leiteiro</t>
  </si>
  <si>
    <t>Ave</t>
  </si>
  <si>
    <t>Suíno</t>
  </si>
  <si>
    <t>Risco Relativo</t>
  </si>
  <si>
    <t>Risco Absoluto</t>
  </si>
  <si>
    <t>ACIDENTES DE TRANSPORTE</t>
  </si>
  <si>
    <t>SUL</t>
  </si>
  <si>
    <t>SUDESTE/CENTRO OESTE</t>
  </si>
  <si>
    <t>NORTE / NORDESTE</t>
  </si>
  <si>
    <t>Região</t>
  </si>
  <si>
    <t>% Contratação</t>
  </si>
  <si>
    <t>Agravo</t>
  </si>
  <si>
    <t>Período Indenitário (Meses)</t>
  </si>
  <si>
    <t>Fator de Ajuste</t>
  </si>
  <si>
    <t>15414.902203/2014-51</t>
  </si>
  <si>
    <t>Cotação Seguro Propriedade Rural</t>
  </si>
  <si>
    <t>Cód. Seguradora: 0599-1</t>
  </si>
  <si>
    <t>72.145.931/0001-99</t>
  </si>
  <si>
    <t>Renovação Swiss Re</t>
  </si>
  <si>
    <t>Renov. Swiss Re c/ sinistro</t>
  </si>
  <si>
    <t>VENDAVAL, GRANIZO, QUEDA DE AERONAVES, IMPACTO DE VEÍCULOS E FUMAÇA</t>
  </si>
  <si>
    <t>DESMORONAMENTO</t>
  </si>
  <si>
    <t xml:space="preserve">15414.004666/2005-65 </t>
  </si>
  <si>
    <t>Pedido de Cotação Benfeitorias</t>
  </si>
  <si>
    <t>SUC</t>
  </si>
  <si>
    <t>CPD</t>
  </si>
  <si>
    <t>Agência</t>
  </si>
  <si>
    <t>CNPJ</t>
  </si>
  <si>
    <t>Pró-rata</t>
  </si>
  <si>
    <t>Seguradora Anterior</t>
  </si>
  <si>
    <t>Deseja contratar cobertura para mercadorias?</t>
  </si>
  <si>
    <t>Os locais de armazenagem possui sistema de aeração?</t>
  </si>
  <si>
    <t>Vigilância 24 horas?</t>
  </si>
  <si>
    <t>04</t>
  </si>
  <si>
    <t>05</t>
  </si>
  <si>
    <t>06</t>
  </si>
  <si>
    <t>07</t>
  </si>
  <si>
    <t>08</t>
  </si>
  <si>
    <t>09</t>
  </si>
  <si>
    <t>COBERTURAS E IMPORTÂNCIAS SEGURADAS</t>
  </si>
  <si>
    <t>Descreva o tipo de mercadoria a ser segurada:</t>
  </si>
  <si>
    <t>SEGURADORA</t>
  </si>
  <si>
    <t>VIGÊNCIA</t>
  </si>
  <si>
    <t>CAUSA</t>
  </si>
  <si>
    <t>VALOR INDENIZADO</t>
  </si>
  <si>
    <t xml:space="preserve">AGRICULTURA - GRÃOS / CEREAIS NÃO OLEAGINOSO </t>
  </si>
  <si>
    <t xml:space="preserve">AGRICULTURA - GRÃOS / CEREAIS OLEAGINOSO </t>
  </si>
  <si>
    <t>FLORICULTURA / PLANTAS ORNAMENTAIS - Exceto Estufa</t>
  </si>
  <si>
    <t>OVINOCULTURA</t>
  </si>
  <si>
    <t>CAPRINOCULTURA</t>
  </si>
  <si>
    <t>Armazena grãos de terceiros?</t>
  </si>
  <si>
    <t>ANEXO 2</t>
  </si>
  <si>
    <t>RELAÇÃO DE LOCAIS</t>
  </si>
  <si>
    <t>TOTAL</t>
  </si>
  <si>
    <t>IS/VR</t>
  </si>
  <si>
    <t>CNPJ / CPF</t>
  </si>
  <si>
    <t>LMGA</t>
  </si>
  <si>
    <t>AGRICULTURA - CAFÉ - COM SECADOR</t>
  </si>
  <si>
    <t>AGRICULTURA - CAFÉ - SEM SECADOR</t>
  </si>
  <si>
    <t>AGRICULTURA - CANA DE ACUCAR (EXCETO USINA)</t>
  </si>
  <si>
    <t>AGRICULTURA - GRÃOS / CEREAIS NÃO OLEAGINOSO - COM SECADOR</t>
  </si>
  <si>
    <t>AGRICULTURA - GRÃOS / CEREAIS NÃO OLEAGINOSO - SEM SECADOR</t>
  </si>
  <si>
    <t>AGRICULTURA - GRÃOS / CEREAIS OLEAGINOSO - COM SECADOR</t>
  </si>
  <si>
    <t>AGRICULTURA - GRÃOS / CEREAIS OLEAGINOSO - SEM SECADOR</t>
  </si>
  <si>
    <t>CRIAÇÃO DE BUFALOS</t>
  </si>
  <si>
    <t>TURISMO RURAL</t>
  </si>
  <si>
    <t>SELECIONE</t>
  </si>
  <si>
    <t>PREENCHER AS INFORMAÇÕES SOLICITADAS NO ANEXO 2.</t>
  </si>
  <si>
    <t>CORSO Out/2022</t>
  </si>
  <si>
    <t>Há controle de entrada e saída de estoque?</t>
  </si>
  <si>
    <t>As mercadorias encontram-se estocadas em silos bolsa (bag)?</t>
  </si>
  <si>
    <t>SINISTRALIDADE DOS ÚLTIMOS 5 ANOS</t>
  </si>
  <si>
    <t xml:space="preserve">  (PREENCHIMENTO OBRIGATÓRIO)</t>
  </si>
  <si>
    <t>AGRICULTURA - FUMO / CHA / ERVA MATE (EXCETO ESTUFA)</t>
  </si>
  <si>
    <t>FLORICULTURA / PLANTAS ORNAMENTAIS (EXCETO ESTUFA)</t>
  </si>
  <si>
    <t>FRUTICULTURA (EXCETO ESTUFA)</t>
  </si>
  <si>
    <t>HORTICULTURA / OLERICULTURA (EXCETO ESTUFA)</t>
  </si>
  <si>
    <t xml:space="preserve">OVINOCULTURA </t>
  </si>
  <si>
    <t>INCÊNDIO/ QUEDA DE RAIO (DENTRO DO SEGURADO)/ EXPLOSÃO/IMPLOSÃO</t>
  </si>
  <si>
    <t>VENDAVAL/ GRANIZO/ FUMAÇA/ IMPACTO DE VEÍCULOS/ QUEDA DE AERONAVES</t>
  </si>
  <si>
    <t>ALAGAMENTO/ INUNDAÇÃO</t>
  </si>
  <si>
    <t xml:space="preserve">DANOS ELÉTRICOS </t>
  </si>
  <si>
    <t>ROUBO E FURTO MEDIANTE ARROMBAMENTO</t>
  </si>
  <si>
    <t xml:space="preserve">RESPONSABILIDADE CIVIL - EXPLOCAÇÃO AGRÍCOLA </t>
  </si>
  <si>
    <t xml:space="preserve">RESPONSABILIDADE CIVIL -FUGA DE ANIMAIS </t>
  </si>
  <si>
    <t>ENDEREÇO DO LOCAL DE RISCO</t>
  </si>
  <si>
    <t>NOME DO INTEGRADO</t>
  </si>
  <si>
    <t>NOME DA PROPRIEDADE</t>
  </si>
  <si>
    <t xml:space="preserve">ITEM </t>
  </si>
  <si>
    <t xml:space="preserve">MUNICÍPIO </t>
  </si>
  <si>
    <t>ATIVIDADE PRIMÁRIA</t>
  </si>
  <si>
    <t>ATIVIDADE SECUNDÁRIA</t>
  </si>
  <si>
    <t>VALOR EM RISCO</t>
  </si>
  <si>
    <t>Local possui Estufas / Viveiros?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</si>
</sst>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  <numFmt numFmtId="166" formatCode="_(* #,##0.00_);_(* \(#,##0.00\);_(* &quot;-&quot;??_);_(@_)"/>
    <numFmt numFmtId="167" formatCode="_(* #,##0.000_);_(* \(#,##0.000\);_(* &quot;-&quot;??_);_(@_)"/>
    <numFmt numFmtId="168" formatCode="0.0000"/>
    <numFmt numFmtId="169" formatCode="0.000%"/>
    <numFmt numFmtId="170" formatCode="0.000000"/>
    <numFmt numFmtId="171" formatCode="&quot;R$&quot;#,##0.00"/>
    <numFmt numFmtId="172" formatCode="00000\-000"/>
    <numFmt numFmtId="173" formatCode="0.0"/>
    <numFmt numFmtId="174" formatCode="_(&quot;R$ &quot;* #,##0.00_);_(&quot;R$ &quot;* \(#,##0.00\);_(&quot;R$ &quot;* &quot;-&quot;??_);_(@_)"/>
    <numFmt numFmtId="175" formatCode="[&lt;=9999]0000;[&gt;=999999999999]00\.000\.000\/0000\-00;000\.000\.000\-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8"/>
      <color theme="1"/>
      <name val="Calibri"/>
      <family val="2"/>
      <scheme val="minor"/>
    </font>
    <font>
      <sz val="10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12"/>
      <name val="Arial Narrow"/>
      <family val="2"/>
    </font>
    <font>
      <b/>
      <sz val="10"/>
      <color indexed="9"/>
      <name val="Arial Narrow"/>
      <family val="2"/>
    </font>
    <font>
      <b/>
      <sz val="12"/>
      <name val="Arial Narrow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64F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E73"/>
        <bgColor indexed="64"/>
      </patternFill>
    </fill>
    <fill>
      <patternFill patternType="solid">
        <fgColor rgb="FFECF0EF"/>
        <bgColor indexed="64"/>
      </patternFill>
    </fill>
    <fill>
      <patternFill patternType="solid">
        <fgColor rgb="FFD0D8D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BFBFBF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rgb="FFBFBFBF"/>
      </right>
      <top/>
      <bottom style="medium">
        <color rgb="FFBFBFBF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rgb="FFBFBFBF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rgb="FF627D77"/>
      </left>
      <right/>
      <top style="thin">
        <color rgb="FF627D77"/>
      </top>
      <bottom style="thin">
        <color rgb="FF627D77"/>
      </bottom>
      <diagonal/>
    </border>
    <border>
      <left/>
      <right/>
      <top style="thin">
        <color rgb="FF627D77"/>
      </top>
      <bottom style="thin">
        <color rgb="FF627D77"/>
      </bottom>
      <diagonal/>
    </border>
    <border>
      <left/>
      <right style="thin">
        <color rgb="FF627D77"/>
      </right>
      <top style="thin">
        <color rgb="FF627D77"/>
      </top>
      <bottom style="thin">
        <color rgb="FF627D77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indexed="22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20">
    <xf numFmtId="0" fontId="0" fillId="0" borderId="0"/>
    <xf numFmtId="166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3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2" fillId="0" borderId="0"/>
    <xf numFmtId="0" fontId="13" fillId="0" borderId="0"/>
    <xf numFmtId="166" fontId="13" fillId="0" borderId="0" applyFont="0" applyFill="0" applyBorder="0" applyAlignment="0" applyProtection="0"/>
    <xf numFmtId="0" fontId="13" fillId="0" borderId="0"/>
    <xf numFmtId="174" fontId="1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4" fontId="2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1" xfId="0" applyBorder="1"/>
    <xf numFmtId="9" fontId="0" fillId="0" borderId="1" xfId="3" applyFont="1" applyBorder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3" borderId="4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9" fontId="15" fillId="3" borderId="5" xfId="5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6" fillId="0" borderId="7" xfId="0" applyFont="1" applyBorder="1" applyAlignment="1">
      <alignment vertical="center"/>
    </xf>
    <xf numFmtId="9" fontId="16" fillId="0" borderId="5" xfId="5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/>
    </xf>
    <xf numFmtId="0" fontId="0" fillId="5" borderId="0" xfId="0" applyFill="1"/>
    <xf numFmtId="0" fontId="2" fillId="0" borderId="0" xfId="4"/>
    <xf numFmtId="0" fontId="21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9" fontId="0" fillId="0" borderId="0" xfId="0" applyNumberFormat="1"/>
    <xf numFmtId="9" fontId="0" fillId="0" borderId="0" xfId="3" applyFont="1"/>
    <xf numFmtId="0" fontId="2" fillId="0" borderId="1" xfId="0" applyFont="1" applyBorder="1"/>
    <xf numFmtId="0" fontId="3" fillId="0" borderId="0" xfId="4" applyFont="1" applyProtection="1">
      <protection hidden="1"/>
    </xf>
    <xf numFmtId="0" fontId="10" fillId="2" borderId="0" xfId="4" applyFont="1" applyFill="1" applyProtection="1">
      <protection hidden="1"/>
    </xf>
    <xf numFmtId="0" fontId="10" fillId="2" borderId="0" xfId="4" applyFont="1" applyFill="1" applyAlignment="1" applyProtection="1">
      <alignment horizontal="left"/>
      <protection hidden="1"/>
    </xf>
    <xf numFmtId="0" fontId="2" fillId="0" borderId="0" xfId="4" applyProtection="1">
      <protection hidden="1"/>
    </xf>
    <xf numFmtId="0" fontId="0" fillId="0" borderId="0" xfId="0" applyProtection="1">
      <protection hidden="1"/>
    </xf>
    <xf numFmtId="0" fontId="3" fillId="0" borderId="0" xfId="4" applyFont="1" applyAlignment="1" applyProtection="1">
      <alignment vertical="top"/>
      <protection hidden="1"/>
    </xf>
    <xf numFmtId="0" fontId="2" fillId="0" borderId="0" xfId="4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4" applyFont="1" applyFill="1" applyProtection="1">
      <protection hidden="1"/>
    </xf>
    <xf numFmtId="0" fontId="3" fillId="0" borderId="0" xfId="4" applyFont="1" applyFill="1" applyAlignment="1" applyProtection="1">
      <alignment vertical="top"/>
      <protection hidden="1"/>
    </xf>
    <xf numFmtId="14" fontId="10" fillId="2" borderId="0" xfId="4" applyNumberFormat="1" applyFont="1" applyFill="1" applyAlignment="1" applyProtection="1">
      <alignment horizontal="left" vertical="top"/>
      <protection hidden="1"/>
    </xf>
    <xf numFmtId="0" fontId="2" fillId="0" borderId="0" xfId="4" applyFill="1" applyProtection="1">
      <protection hidden="1"/>
    </xf>
    <xf numFmtId="0" fontId="3" fillId="0" borderId="0" xfId="4" applyFont="1" applyFill="1" applyBorder="1" applyProtection="1">
      <protection hidden="1"/>
    </xf>
    <xf numFmtId="0" fontId="2" fillId="0" borderId="0" xfId="4" applyFill="1" applyBorder="1" applyProtection="1">
      <protection hidden="1"/>
    </xf>
    <xf numFmtId="0" fontId="0" fillId="0" borderId="0" xfId="0" applyFill="1" applyBorder="1" applyProtection="1">
      <protection hidden="1"/>
    </xf>
    <xf numFmtId="4" fontId="12" fillId="0" borderId="0" xfId="0" applyNumberFormat="1" applyFont="1" applyFill="1" applyBorder="1" applyAlignment="1" applyProtection="1">
      <alignment horizontal="center"/>
      <protection hidden="1"/>
    </xf>
    <xf numFmtId="4" fontId="12" fillId="0" borderId="0" xfId="0" applyNumberFormat="1" applyFont="1" applyFill="1" applyBorder="1" applyProtection="1">
      <protection hidden="1"/>
    </xf>
    <xf numFmtId="0" fontId="3" fillId="2" borderId="0" xfId="4" applyFont="1" applyFill="1" applyBorder="1" applyProtection="1">
      <protection hidden="1"/>
    </xf>
    <xf numFmtId="0" fontId="4" fillId="2" borderId="0" xfId="4" applyFont="1" applyFill="1" applyBorder="1" applyAlignment="1" applyProtection="1">
      <alignment vertical="center"/>
      <protection hidden="1"/>
    </xf>
    <xf numFmtId="0" fontId="5" fillId="2" borderId="0" xfId="4" applyFont="1" applyFill="1" applyBorder="1" applyProtection="1">
      <protection hidden="1"/>
    </xf>
    <xf numFmtId="0" fontId="7" fillId="2" borderId="0" xfId="4" applyFont="1" applyFill="1" applyBorder="1" applyAlignment="1" applyProtection="1">
      <alignment vertical="center"/>
      <protection hidden="1"/>
    </xf>
    <xf numFmtId="0" fontId="8" fillId="2" borderId="0" xfId="4" applyFont="1" applyFill="1" applyBorder="1" applyAlignment="1" applyProtection="1">
      <alignment vertical="center"/>
      <protection hidden="1"/>
    </xf>
    <xf numFmtId="1" fontId="2" fillId="0" borderId="0" xfId="4" applyNumberFormat="1" applyProtection="1">
      <protection hidden="1"/>
    </xf>
    <xf numFmtId="0" fontId="9" fillId="2" borderId="0" xfId="4" applyFont="1" applyFill="1" applyBorder="1" applyAlignment="1" applyProtection="1">
      <alignment vertical="center"/>
      <protection hidden="1"/>
    </xf>
    <xf numFmtId="0" fontId="10" fillId="2" borderId="0" xfId="4" applyFont="1" applyFill="1" applyBorder="1" applyAlignment="1" applyProtection="1">
      <alignment horizontal="right" vertical="center"/>
      <protection hidden="1"/>
    </xf>
    <xf numFmtId="0" fontId="10" fillId="2" borderId="0" xfId="4" applyFont="1" applyFill="1" applyBorder="1" applyAlignment="1" applyProtection="1">
      <alignment horizontal="left" vertical="center"/>
      <protection hidden="1"/>
    </xf>
    <xf numFmtId="0" fontId="10" fillId="2" borderId="0" xfId="4" applyFont="1" applyFill="1" applyBorder="1" applyAlignment="1" applyProtection="1">
      <alignment vertical="center"/>
      <protection hidden="1"/>
    </xf>
    <xf numFmtId="0" fontId="10" fillId="2" borderId="0" xfId="4" applyFont="1" applyFill="1" applyBorder="1" applyAlignment="1" applyProtection="1">
      <alignment horizontal="center" vertical="center"/>
      <protection hidden="1"/>
    </xf>
    <xf numFmtId="0" fontId="10" fillId="2" borderId="0" xfId="4" applyFont="1" applyFill="1" applyBorder="1" applyAlignment="1" applyProtection="1">
      <alignment horizontal="left" vertical="center" indent="2"/>
      <protection hidden="1"/>
    </xf>
    <xf numFmtId="0" fontId="0" fillId="0" borderId="1" xfId="0" applyBorder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0" borderId="0" xfId="4" applyFont="1" applyFill="1" applyBorder="1" applyAlignment="1" applyProtection="1">
      <alignment vertical="center"/>
      <protection hidden="1"/>
    </xf>
    <xf numFmtId="0" fontId="10" fillId="2" borderId="0" xfId="4" applyFont="1" applyFill="1" applyBorder="1" applyAlignment="1" applyProtection="1">
      <protection hidden="1"/>
    </xf>
    <xf numFmtId="0" fontId="10" fillId="2" borderId="0" xfId="4" applyFont="1" applyFill="1" applyBorder="1" applyAlignment="1" applyProtection="1">
      <alignment horizontal="left"/>
      <protection hidden="1"/>
    </xf>
    <xf numFmtId="14" fontId="3" fillId="2" borderId="0" xfId="4" applyNumberFormat="1" applyFont="1" applyFill="1" applyBorder="1" applyAlignment="1" applyProtection="1">
      <alignment vertical="top"/>
      <protection hidden="1"/>
    </xf>
    <xf numFmtId="14" fontId="3" fillId="2" borderId="0" xfId="4" applyNumberFormat="1" applyFont="1" applyFill="1" applyBorder="1" applyAlignment="1" applyProtection="1">
      <alignment horizontal="left" vertical="top"/>
      <protection hidden="1"/>
    </xf>
    <xf numFmtId="1" fontId="3" fillId="2" borderId="0" xfId="4" applyNumberFormat="1" applyFont="1" applyFill="1" applyBorder="1" applyAlignment="1" applyProtection="1">
      <alignment horizontal="left" vertical="top"/>
      <protection hidden="1"/>
    </xf>
    <xf numFmtId="1" fontId="3" fillId="2" borderId="0" xfId="4" applyNumberFormat="1" applyFont="1" applyFill="1" applyBorder="1" applyAlignment="1" applyProtection="1">
      <alignment horizontal="right" vertical="top"/>
      <protection hidden="1"/>
    </xf>
    <xf numFmtId="0" fontId="3" fillId="2" borderId="0" xfId="4" applyFont="1" applyFill="1" applyBorder="1" applyAlignment="1" applyProtection="1">
      <alignment horizontal="left" vertical="top"/>
      <protection hidden="1"/>
    </xf>
    <xf numFmtId="0" fontId="3" fillId="0" borderId="0" xfId="4" applyFont="1" applyFill="1" applyBorder="1" applyAlignment="1" applyProtection="1">
      <alignment vertical="top"/>
      <protection hidden="1"/>
    </xf>
    <xf numFmtId="0" fontId="3" fillId="0" borderId="0" xfId="4" applyFont="1" applyFill="1" applyBorder="1" applyAlignment="1" applyProtection="1">
      <protection hidden="1"/>
    </xf>
    <xf numFmtId="0" fontId="2" fillId="0" borderId="0" xfId="4" applyAlignment="1" applyProtection="1">
      <protection hidden="1"/>
    </xf>
    <xf numFmtId="0" fontId="10" fillId="0" borderId="0" xfId="4" applyFont="1" applyFill="1" applyBorder="1" applyAlignment="1" applyProtection="1">
      <alignment vertical="center"/>
      <protection hidden="1"/>
    </xf>
    <xf numFmtId="3" fontId="10" fillId="0" borderId="0" xfId="0" applyNumberFormat="1" applyFont="1" applyFill="1" applyBorder="1" applyAlignment="1" applyProtection="1">
      <alignment horizontal="left"/>
      <protection hidden="1"/>
    </xf>
    <xf numFmtId="3" fontId="10" fillId="0" borderId="0" xfId="0" applyNumberFormat="1" applyFont="1" applyFill="1" applyBorder="1" applyAlignment="1" applyProtection="1">
      <protection hidden="1"/>
    </xf>
    <xf numFmtId="14" fontId="10" fillId="0" borderId="0" xfId="4" applyNumberFormat="1" applyFont="1" applyFill="1" applyBorder="1" applyAlignment="1" applyProtection="1">
      <alignment horizontal="left"/>
      <protection hidden="1"/>
    </xf>
    <xf numFmtId="14" fontId="10" fillId="2" borderId="0" xfId="4" applyNumberFormat="1" applyFont="1" applyFill="1" applyBorder="1" applyAlignment="1" applyProtection="1">
      <alignment horizontal="left"/>
      <protection hidden="1"/>
    </xf>
    <xf numFmtId="0" fontId="10" fillId="0" borderId="0" xfId="4" applyFont="1" applyFill="1" applyProtection="1">
      <protection hidden="1"/>
    </xf>
    <xf numFmtId="4" fontId="3" fillId="2" borderId="0" xfId="0" applyNumberFormat="1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4" fontId="10" fillId="2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4" applyFont="1" applyFill="1" applyBorder="1" applyProtection="1">
      <protection hidden="1"/>
    </xf>
    <xf numFmtId="0" fontId="12" fillId="0" borderId="0" xfId="4" applyFont="1" applyFill="1" applyBorder="1" applyProtection="1">
      <protection hidden="1"/>
    </xf>
    <xf numFmtId="0" fontId="12" fillId="0" borderId="0" xfId="4" applyFont="1" applyProtection="1"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9" fontId="3" fillId="2" borderId="0" xfId="3" applyFont="1" applyFill="1" applyBorder="1" applyAlignment="1" applyProtection="1">
      <alignment vertical="center"/>
      <protection hidden="1"/>
    </xf>
    <xf numFmtId="0" fontId="2" fillId="0" borderId="0" xfId="4" applyFont="1" applyProtection="1">
      <protection hidden="1"/>
    </xf>
    <xf numFmtId="9" fontId="20" fillId="0" borderId="0" xfId="3" applyFont="1" applyFill="1" applyBorder="1" applyAlignment="1" applyProtection="1">
      <alignment horizontal="center" vertical="center"/>
      <protection hidden="1"/>
    </xf>
    <xf numFmtId="0" fontId="20" fillId="0" borderId="0" xfId="6" applyFont="1" applyFill="1" applyBorder="1" applyAlignment="1" applyProtection="1">
      <alignment vertical="center"/>
      <protection hidden="1"/>
    </xf>
    <xf numFmtId="0" fontId="20" fillId="0" borderId="0" xfId="6" applyFont="1" applyFill="1" applyBorder="1" applyAlignment="1" applyProtection="1">
      <alignment horizontal="right" vertical="center"/>
      <protection hidden="1"/>
    </xf>
    <xf numFmtId="0" fontId="2" fillId="0" borderId="0" xfId="4" applyFill="1" applyBorder="1" applyAlignment="1" applyProtection="1">
      <protection hidden="1"/>
    </xf>
    <xf numFmtId="2" fontId="20" fillId="0" borderId="0" xfId="6" applyNumberFormat="1" applyFont="1" applyFill="1" applyBorder="1" applyAlignment="1" applyProtection="1">
      <alignment horizontal="center" vertical="center"/>
      <protection hidden="1"/>
    </xf>
    <xf numFmtId="2" fontId="20" fillId="0" borderId="0" xfId="5" applyNumberFormat="1" applyFont="1" applyFill="1" applyBorder="1" applyAlignment="1" applyProtection="1">
      <alignment horizontal="center" vertical="center"/>
      <protection hidden="1"/>
    </xf>
    <xf numFmtId="9" fontId="20" fillId="0" borderId="0" xfId="5" applyFont="1" applyFill="1" applyBorder="1" applyAlignment="1" applyProtection="1">
      <alignment horizontal="center" vertical="center"/>
      <protection hidden="1"/>
    </xf>
    <xf numFmtId="167" fontId="20" fillId="0" borderId="0" xfId="7" applyNumberFormat="1" applyFont="1" applyFill="1" applyBorder="1" applyAlignment="1" applyProtection="1">
      <alignment vertical="center"/>
      <protection hidden="1"/>
    </xf>
    <xf numFmtId="0" fontId="20" fillId="0" borderId="0" xfId="6" applyFont="1" applyFill="1" applyBorder="1" applyAlignment="1" applyProtection="1">
      <alignment horizontal="center" vertical="center"/>
      <protection hidden="1"/>
    </xf>
    <xf numFmtId="0" fontId="21" fillId="0" borderId="0" xfId="6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9" fontId="10" fillId="2" borderId="0" xfId="3" applyFont="1" applyFill="1" applyBorder="1" applyAlignment="1" applyProtection="1">
      <alignment vertical="center"/>
      <protection hidden="1"/>
    </xf>
    <xf numFmtId="4" fontId="10" fillId="2" borderId="0" xfId="0" applyNumberFormat="1" applyFont="1" applyFill="1" applyBorder="1" applyAlignment="1" applyProtection="1">
      <alignment horizontal="left" vertical="center"/>
      <protection hidden="1"/>
    </xf>
    <xf numFmtId="0" fontId="20" fillId="0" borderId="0" xfId="6" applyNumberFormat="1" applyFont="1" applyFill="1" applyBorder="1" applyAlignment="1" applyProtection="1">
      <alignment vertical="center"/>
      <protection hidden="1"/>
    </xf>
    <xf numFmtId="170" fontId="20" fillId="0" borderId="0" xfId="6" applyNumberFormat="1" applyFont="1" applyFill="1" applyBorder="1" applyAlignment="1" applyProtection="1">
      <alignment horizontal="center" vertical="center"/>
      <protection hidden="1"/>
    </xf>
    <xf numFmtId="2" fontId="20" fillId="0" borderId="0" xfId="7" applyNumberFormat="1" applyFont="1" applyFill="1" applyBorder="1" applyAlignment="1" applyProtection="1">
      <alignment horizontal="center" vertical="center"/>
      <protection hidden="1"/>
    </xf>
    <xf numFmtId="168" fontId="20" fillId="0" borderId="0" xfId="6" applyNumberFormat="1" applyFont="1" applyFill="1" applyBorder="1" applyAlignment="1" applyProtection="1">
      <alignment horizontal="center" vertical="center"/>
      <protection hidden="1"/>
    </xf>
    <xf numFmtId="166" fontId="20" fillId="0" borderId="0" xfId="7" applyFont="1" applyFill="1" applyBorder="1" applyAlignment="1" applyProtection="1">
      <alignment vertical="center"/>
      <protection hidden="1"/>
    </xf>
    <xf numFmtId="169" fontId="20" fillId="0" borderId="0" xfId="6" applyNumberFormat="1" applyFont="1" applyFill="1" applyBorder="1" applyAlignment="1" applyProtection="1">
      <alignment horizontal="center" vertical="center"/>
      <protection hidden="1"/>
    </xf>
    <xf numFmtId="167" fontId="20" fillId="0" borderId="0" xfId="7" applyNumberFormat="1" applyFont="1" applyFill="1" applyBorder="1" applyAlignment="1" applyProtection="1">
      <alignment horizontal="center" vertical="center"/>
      <protection hidden="1"/>
    </xf>
    <xf numFmtId="165" fontId="3" fillId="2" borderId="0" xfId="0" applyNumberFormat="1" applyFont="1" applyFill="1" applyBorder="1" applyAlignment="1" applyProtection="1">
      <alignment vertical="center"/>
      <protection hidden="1"/>
    </xf>
    <xf numFmtId="10" fontId="3" fillId="2" borderId="0" xfId="3" applyNumberFormat="1" applyFont="1" applyFill="1" applyBorder="1" applyAlignment="1" applyProtection="1">
      <alignment vertical="center"/>
      <protection hidden="1"/>
    </xf>
    <xf numFmtId="0" fontId="22" fillId="0" borderId="0" xfId="6" applyFont="1" applyFill="1" applyBorder="1" applyAlignment="1" applyProtection="1">
      <alignment vertical="center"/>
      <protection hidden="1"/>
    </xf>
    <xf numFmtId="0" fontId="11" fillId="4" borderId="0" xfId="4" applyFont="1" applyFill="1" applyBorder="1" applyAlignment="1" applyProtection="1">
      <protection hidden="1"/>
    </xf>
    <xf numFmtId="164" fontId="10" fillId="0" borderId="0" xfId="2" applyFont="1" applyFill="1" applyBorder="1" applyAlignment="1" applyProtection="1">
      <alignment horizontal="left"/>
      <protection hidden="1"/>
    </xf>
    <xf numFmtId="164" fontId="10" fillId="0" borderId="0" xfId="2" applyFont="1" applyFill="1" applyBorder="1" applyAlignment="1" applyProtection="1">
      <protection hidden="1"/>
    </xf>
    <xf numFmtId="172" fontId="10" fillId="0" borderId="0" xfId="0" applyNumberFormat="1" applyFont="1" applyFill="1" applyBorder="1" applyAlignment="1" applyProtection="1">
      <alignment horizontal="left"/>
      <protection hidden="1"/>
    </xf>
    <xf numFmtId="14" fontId="10" fillId="0" borderId="0" xfId="4" applyNumberFormat="1" applyFont="1" applyFill="1" applyBorder="1" applyAlignment="1" applyProtection="1">
      <alignment horizontal="left" vertical="top"/>
      <protection hidden="1"/>
    </xf>
    <xf numFmtId="14" fontId="3" fillId="0" borderId="0" xfId="4" applyNumberFormat="1" applyFont="1" applyFill="1" applyBorder="1" applyAlignment="1" applyProtection="1">
      <alignment horizontal="left" vertical="top"/>
      <protection hidden="1"/>
    </xf>
    <xf numFmtId="0" fontId="10" fillId="2" borderId="0" xfId="0" applyFont="1" applyFill="1" applyBorder="1" applyAlignment="1" applyProtection="1">
      <protection hidden="1"/>
    </xf>
    <xf numFmtId="173" fontId="20" fillId="0" borderId="0" xfId="6" applyNumberFormat="1" applyFont="1" applyFill="1" applyBorder="1" applyAlignment="1" applyProtection="1">
      <alignment horizontal="center" vertical="center"/>
      <protection hidden="1"/>
    </xf>
    <xf numFmtId="9" fontId="2" fillId="0" borderId="0" xfId="3" applyFill="1" applyBorder="1" applyProtection="1">
      <protection hidden="1"/>
    </xf>
    <xf numFmtId="0" fontId="18" fillId="0" borderId="10" xfId="0" applyFont="1" applyFill="1" applyBorder="1" applyAlignment="1">
      <alignment horizontal="left" vertical="center"/>
    </xf>
    <xf numFmtId="0" fontId="2" fillId="2" borderId="0" xfId="4" applyFont="1" applyFill="1" applyAlignment="1" applyProtection="1">
      <alignment horizontal="left" vertical="top"/>
      <protection hidden="1"/>
    </xf>
    <xf numFmtId="0" fontId="23" fillId="0" borderId="0" xfId="6" applyFont="1" applyAlignment="1" applyProtection="1">
      <alignment horizontal="left" vertical="center"/>
      <protection hidden="1"/>
    </xf>
    <xf numFmtId="0" fontId="21" fillId="0" borderId="0" xfId="6" applyFont="1" applyAlignment="1" applyProtection="1">
      <alignment vertical="center" wrapText="1"/>
      <protection hidden="1"/>
    </xf>
    <xf numFmtId="0" fontId="21" fillId="0" borderId="0" xfId="6" applyFont="1" applyAlignment="1" applyProtection="1">
      <alignment horizontal="center" vertical="center" wrapText="1"/>
      <protection hidden="1"/>
    </xf>
    <xf numFmtId="0" fontId="21" fillId="0" borderId="0" xfId="6" applyFont="1" applyAlignment="1" applyProtection="1">
      <alignment horizontal="center" vertical="center"/>
      <protection hidden="1"/>
    </xf>
    <xf numFmtId="9" fontId="21" fillId="0" borderId="0" xfId="10" applyFont="1" applyAlignment="1" applyProtection="1">
      <alignment horizontal="center" vertical="center"/>
      <protection hidden="1"/>
    </xf>
    <xf numFmtId="174" fontId="23" fillId="0" borderId="0" xfId="11" applyFont="1" applyAlignment="1" applyProtection="1">
      <alignment vertical="center"/>
      <protection hidden="1"/>
    </xf>
    <xf numFmtId="174" fontId="21" fillId="0" borderId="0" xfId="11" applyFont="1" applyAlignment="1" applyProtection="1">
      <alignment vertical="center"/>
      <protection hidden="1"/>
    </xf>
    <xf numFmtId="0" fontId="24" fillId="0" borderId="0" xfId="12" applyFont="1" applyAlignment="1" applyProtection="1">
      <alignment vertical="center"/>
      <protection hidden="1"/>
    </xf>
    <xf numFmtId="0" fontId="26" fillId="0" borderId="0" xfId="12" applyFont="1" applyAlignment="1" applyProtection="1">
      <alignment horizontal="center" vertical="center" wrapText="1"/>
      <protection hidden="1"/>
    </xf>
    <xf numFmtId="0" fontId="18" fillId="0" borderId="9" xfId="0" applyFont="1" applyBorder="1" applyAlignment="1" applyProtection="1">
      <alignment horizontal="left" vertical="center"/>
      <protection hidden="1"/>
    </xf>
    <xf numFmtId="0" fontId="24" fillId="0" borderId="0" xfId="12" applyFont="1" applyAlignment="1" applyProtection="1">
      <alignment wrapText="1"/>
      <protection hidden="1"/>
    </xf>
    <xf numFmtId="0" fontId="24" fillId="0" borderId="0" xfId="12" applyFont="1" applyAlignment="1" applyProtection="1">
      <alignment horizontal="center" vertical="center"/>
      <protection hidden="1"/>
    </xf>
    <xf numFmtId="0" fontId="24" fillId="0" borderId="0" xfId="12" applyFont="1" applyAlignment="1" applyProtection="1">
      <alignment vertical="center" wrapText="1"/>
      <protection hidden="1"/>
    </xf>
    <xf numFmtId="9" fontId="24" fillId="0" borderId="0" xfId="18" applyFont="1" applyAlignment="1" applyProtection="1">
      <alignment horizontal="center" vertical="center"/>
      <protection hidden="1"/>
    </xf>
    <xf numFmtId="174" fontId="24" fillId="0" borderId="0" xfId="19" applyFont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0" fillId="2" borderId="0" xfId="4" applyFont="1" applyFill="1" applyAlignment="1" applyProtection="1">
      <alignment horizontal="left"/>
      <protection hidden="1"/>
    </xf>
    <xf numFmtId="14" fontId="3" fillId="7" borderId="0" xfId="4" applyNumberFormat="1" applyFont="1" applyFill="1" applyAlignment="1" applyProtection="1">
      <alignment horizontal="left" vertical="top"/>
      <protection locked="0"/>
    </xf>
    <xf numFmtId="0" fontId="3" fillId="7" borderId="0" xfId="4" applyFont="1" applyFill="1" applyAlignment="1" applyProtection="1">
      <alignment horizontal="left" vertical="top"/>
      <protection locked="0"/>
    </xf>
    <xf numFmtId="172" fontId="3" fillId="7" borderId="0" xfId="4" applyNumberFormat="1" applyFont="1" applyFill="1" applyAlignment="1" applyProtection="1">
      <alignment horizontal="left" vertical="top"/>
      <protection locked="0"/>
    </xf>
    <xf numFmtId="0" fontId="10" fillId="0" borderId="0" xfId="4" applyFont="1" applyFill="1" applyBorder="1" applyAlignment="1" applyProtection="1">
      <protection hidden="1"/>
    </xf>
    <xf numFmtId="4" fontId="3" fillId="2" borderId="0" xfId="0" applyNumberFormat="1" applyFont="1" applyFill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hidden="1"/>
    </xf>
    <xf numFmtId="49" fontId="3" fillId="2" borderId="0" xfId="0" applyNumberFormat="1" applyFont="1" applyFill="1" applyBorder="1" applyAlignment="1" applyProtection="1">
      <alignment horizontal="right" vertical="center"/>
      <protection hidden="1"/>
    </xf>
    <xf numFmtId="0" fontId="3" fillId="7" borderId="0" xfId="0" applyFont="1" applyFill="1" applyBorder="1" applyAlignment="1" applyProtection="1">
      <alignment vertical="center"/>
      <protection locked="0"/>
    </xf>
    <xf numFmtId="0" fontId="2" fillId="0" borderId="0" xfId="4" applyFill="1" applyAlignment="1" applyProtection="1">
      <protection hidden="1"/>
    </xf>
    <xf numFmtId="0" fontId="3" fillId="0" borderId="0" xfId="4" applyFont="1" applyFill="1" applyBorder="1" applyAlignment="1" applyProtection="1">
      <alignment vertical="center"/>
      <protection locked="0"/>
    </xf>
    <xf numFmtId="0" fontId="11" fillId="6" borderId="13" xfId="4" applyFont="1" applyFill="1" applyBorder="1" applyProtection="1">
      <protection hidden="1"/>
    </xf>
    <xf numFmtId="0" fontId="11" fillId="6" borderId="14" xfId="4" applyFont="1" applyFill="1" applyBorder="1" applyProtection="1">
      <protection hidden="1"/>
    </xf>
    <xf numFmtId="9" fontId="3" fillId="7" borderId="0" xfId="3" applyFont="1" applyFill="1" applyBorder="1" applyAlignment="1" applyProtection="1">
      <alignment horizontal="left" vertical="top"/>
      <protection locked="0"/>
    </xf>
    <xf numFmtId="0" fontId="25" fillId="6" borderId="0" xfId="13" applyFont="1" applyFill="1" applyBorder="1" applyAlignment="1" applyProtection="1">
      <alignment horizontal="left" vertical="center"/>
      <protection hidden="1"/>
    </xf>
    <xf numFmtId="174" fontId="23" fillId="0" borderId="0" xfId="11" applyNumberFormat="1" applyFont="1" applyBorder="1" applyAlignment="1" applyProtection="1">
      <alignment vertical="center"/>
      <protection locked="0"/>
    </xf>
    <xf numFmtId="0" fontId="24" fillId="0" borderId="16" xfId="12" applyFont="1" applyBorder="1" applyAlignment="1" applyProtection="1">
      <alignment horizontal="center" vertical="center"/>
      <protection hidden="1"/>
    </xf>
    <xf numFmtId="174" fontId="23" fillId="0" borderId="21" xfId="11" applyFont="1" applyBorder="1" applyAlignment="1" applyProtection="1">
      <alignment vertical="center"/>
      <protection hidden="1"/>
    </xf>
    <xf numFmtId="174" fontId="23" fillId="0" borderId="15" xfId="11" applyFont="1" applyBorder="1" applyAlignment="1" applyProtection="1">
      <alignment vertical="center"/>
      <protection hidden="1"/>
    </xf>
    <xf numFmtId="0" fontId="23" fillId="0" borderId="16" xfId="6" applyFont="1" applyBorder="1" applyAlignment="1" applyProtection="1">
      <alignment horizontal="center" vertical="center"/>
      <protection hidden="1"/>
    </xf>
    <xf numFmtId="0" fontId="22" fillId="0" borderId="16" xfId="15" applyFont="1" applyBorder="1" applyAlignment="1" applyProtection="1">
      <alignment horizontal="left"/>
      <protection locked="0"/>
    </xf>
    <xf numFmtId="175" fontId="22" fillId="0" borderId="16" xfId="15" applyNumberFormat="1" applyFont="1" applyBorder="1" applyAlignment="1" applyProtection="1">
      <alignment horizontal="left"/>
      <protection locked="0"/>
    </xf>
    <xf numFmtId="0" fontId="22" fillId="0" borderId="16" xfId="6" applyFont="1" applyBorder="1" applyProtection="1">
      <protection locked="0"/>
    </xf>
    <xf numFmtId="0" fontId="22" fillId="0" borderId="16" xfId="6" applyFont="1" applyBorder="1" applyAlignment="1" applyProtection="1">
      <alignment horizontal="center"/>
      <protection locked="0"/>
    </xf>
    <xf numFmtId="172" fontId="22" fillId="2" borderId="16" xfId="6" applyNumberFormat="1" applyFont="1" applyFill="1" applyBorder="1" applyAlignment="1" applyProtection="1">
      <alignment horizontal="center"/>
      <protection locked="0"/>
    </xf>
    <xf numFmtId="0" fontId="22" fillId="0" borderId="16" xfId="15" applyFont="1" applyBorder="1" applyProtection="1">
      <protection locked="0"/>
    </xf>
    <xf numFmtId="9" fontId="21" fillId="0" borderId="16" xfId="10" applyFont="1" applyBorder="1" applyAlignment="1" applyProtection="1">
      <alignment horizontal="center" vertical="center"/>
      <protection locked="0"/>
    </xf>
    <xf numFmtId="174" fontId="23" fillId="0" borderId="16" xfId="11" applyFont="1" applyBorder="1" applyAlignment="1" applyProtection="1">
      <alignment vertical="center"/>
      <protection locked="0"/>
    </xf>
    <xf numFmtId="174" fontId="23" fillId="0" borderId="16" xfId="16" applyFont="1" applyBorder="1" applyAlignment="1" applyProtection="1">
      <alignment vertical="center"/>
      <protection locked="0"/>
    </xf>
    <xf numFmtId="174" fontId="23" fillId="0" borderId="16" xfId="11" applyFont="1" applyBorder="1" applyAlignment="1" applyProtection="1">
      <alignment vertical="center"/>
      <protection hidden="1"/>
    </xf>
    <xf numFmtId="174" fontId="23" fillId="0" borderId="16" xfId="11" applyNumberFormat="1" applyFont="1" applyBorder="1" applyAlignment="1" applyProtection="1">
      <alignment vertical="center"/>
      <protection locked="0"/>
    </xf>
    <xf numFmtId="0" fontId="27" fillId="6" borderId="13" xfId="4" applyFont="1" applyFill="1" applyBorder="1" applyProtection="1">
      <protection hidden="1"/>
    </xf>
    <xf numFmtId="3" fontId="3" fillId="7" borderId="0" xfId="0" applyNumberFormat="1" applyFont="1" applyFill="1" applyBorder="1" applyAlignment="1" applyProtection="1">
      <alignment horizontal="center" vertical="center"/>
      <protection locked="0"/>
    </xf>
    <xf numFmtId="175" fontId="3" fillId="7" borderId="0" xfId="4" applyNumberFormat="1" applyFont="1" applyFill="1" applyAlignment="1" applyProtection="1">
      <alignment horizontal="left" vertical="center" wrapText="1"/>
      <protection locked="0"/>
    </xf>
    <xf numFmtId="175" fontId="3" fillId="7" borderId="0" xfId="4" applyNumberFormat="1" applyFont="1" applyFill="1" applyAlignment="1" applyProtection="1">
      <alignment horizontal="left" vertical="center"/>
      <protection locked="0"/>
    </xf>
    <xf numFmtId="0" fontId="11" fillId="6" borderId="12" xfId="4" applyFont="1" applyFill="1" applyBorder="1" applyAlignment="1" applyProtection="1">
      <alignment horizontal="center"/>
      <protection hidden="1"/>
    </xf>
    <xf numFmtId="0" fontId="11" fillId="6" borderId="13" xfId="4" applyFont="1" applyFill="1" applyBorder="1" applyAlignment="1" applyProtection="1">
      <alignment horizontal="center"/>
      <protection hidden="1"/>
    </xf>
    <xf numFmtId="9" fontId="10" fillId="2" borderId="0" xfId="3" applyFont="1" applyFill="1" applyBorder="1" applyAlignment="1" applyProtection="1">
      <alignment horizontal="center" vertical="center"/>
      <protection hidden="1"/>
    </xf>
    <xf numFmtId="0" fontId="10" fillId="2" borderId="0" xfId="4" applyFont="1" applyFill="1" applyBorder="1" applyAlignment="1" applyProtection="1">
      <alignment horizontal="left"/>
      <protection hidden="1"/>
    </xf>
    <xf numFmtId="0" fontId="3" fillId="0" borderId="0" xfId="4" applyFont="1" applyFill="1" applyBorder="1" applyAlignment="1" applyProtection="1">
      <alignment horizontal="left" vertical="center"/>
      <protection hidden="1"/>
    </xf>
    <xf numFmtId="10" fontId="3" fillId="2" borderId="0" xfId="3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165" fontId="12" fillId="0" borderId="0" xfId="0" applyNumberFormat="1" applyFont="1" applyFill="1" applyBorder="1" applyAlignment="1" applyProtection="1">
      <alignment horizontal="left" vertical="center"/>
      <protection hidden="1"/>
    </xf>
    <xf numFmtId="4" fontId="10" fillId="2" borderId="0" xfId="0" applyNumberFormat="1" applyFont="1" applyFill="1" applyBorder="1" applyAlignment="1" applyProtection="1">
      <alignment horizontal="center"/>
      <protection hidden="1"/>
    </xf>
    <xf numFmtId="4" fontId="10" fillId="2" borderId="0" xfId="1" applyNumberFormat="1" applyFont="1" applyFill="1" applyBorder="1" applyAlignment="1" applyProtection="1">
      <alignment horizontal="center" vertical="center"/>
      <protection hidden="1"/>
    </xf>
    <xf numFmtId="0" fontId="11" fillId="4" borderId="0" xfId="4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9" fontId="3" fillId="2" borderId="0" xfId="3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Fill="1" applyBorder="1" applyAlignment="1" applyProtection="1">
      <alignment horizontal="left"/>
      <protection hidden="1"/>
    </xf>
    <xf numFmtId="14" fontId="10" fillId="0" borderId="0" xfId="4" applyNumberFormat="1" applyFont="1" applyFill="1" applyBorder="1" applyAlignment="1" applyProtection="1">
      <alignment horizontal="left"/>
      <protection hidden="1"/>
    </xf>
    <xf numFmtId="3" fontId="10" fillId="0" borderId="0" xfId="0" applyNumberFormat="1" applyFont="1" applyFill="1" applyBorder="1" applyAlignment="1" applyProtection="1">
      <alignment horizontal="right"/>
      <protection hidden="1"/>
    </xf>
    <xf numFmtId="3" fontId="10" fillId="0" borderId="0" xfId="0" applyNumberFormat="1" applyFont="1" applyFill="1" applyBorder="1" applyAlignment="1" applyProtection="1">
      <alignment horizontal="center"/>
      <protection hidden="1"/>
    </xf>
    <xf numFmtId="14" fontId="10" fillId="0" borderId="0" xfId="4" applyNumberFormat="1" applyFont="1" applyFill="1" applyBorder="1" applyAlignment="1" applyProtection="1">
      <alignment horizontal="center"/>
      <protection hidden="1"/>
    </xf>
    <xf numFmtId="171" fontId="10" fillId="2" borderId="0" xfId="1" applyNumberFormat="1" applyFont="1" applyFill="1" applyBorder="1" applyAlignment="1" applyProtection="1">
      <alignment horizontal="center" vertical="center"/>
      <protection hidden="1"/>
    </xf>
    <xf numFmtId="4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4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left" indent="4"/>
      <protection hidden="1"/>
    </xf>
    <xf numFmtId="4" fontId="10" fillId="7" borderId="0" xfId="0" applyNumberFormat="1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Border="1" applyAlignment="1" applyProtection="1">
      <alignment horizontal="left" vertical="center"/>
      <protection locked="0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11" fillId="6" borderId="0" xfId="4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9" fontId="3" fillId="7" borderId="0" xfId="3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Fill="1" applyBorder="1" applyAlignment="1" applyProtection="1">
      <alignment horizontal="center" vertical="center"/>
      <protection hidden="1"/>
    </xf>
    <xf numFmtId="0" fontId="3" fillId="7" borderId="0" xfId="4" applyFont="1" applyFill="1" applyAlignment="1" applyProtection="1">
      <alignment horizontal="left" vertical="top"/>
      <protection locked="0"/>
    </xf>
    <xf numFmtId="0" fontId="10" fillId="0" borderId="0" xfId="4" applyFont="1" applyFill="1" applyBorder="1" applyAlignment="1" applyProtection="1">
      <alignment horizontal="left"/>
      <protection hidden="1"/>
    </xf>
    <xf numFmtId="14" fontId="3" fillId="2" borderId="0" xfId="4" applyNumberFormat="1" applyFont="1" applyFill="1" applyBorder="1" applyAlignment="1" applyProtection="1">
      <alignment horizontal="left" vertical="top"/>
      <protection hidden="1"/>
    </xf>
    <xf numFmtId="14" fontId="3" fillId="7" borderId="0" xfId="4" applyNumberFormat="1" applyFont="1" applyFill="1" applyAlignment="1" applyProtection="1">
      <alignment horizontal="left" vertical="top"/>
      <protection locked="0"/>
    </xf>
    <xf numFmtId="14" fontId="3" fillId="2" borderId="0" xfId="4" applyNumberFormat="1" applyFont="1" applyFill="1" applyBorder="1" applyAlignment="1" applyProtection="1">
      <alignment horizontal="right" vertical="top"/>
      <protection hidden="1"/>
    </xf>
    <xf numFmtId="0" fontId="11" fillId="2" borderId="0" xfId="4" applyFont="1" applyFill="1" applyBorder="1" applyAlignment="1" applyProtection="1">
      <alignment horizontal="center"/>
      <protection hidden="1"/>
    </xf>
    <xf numFmtId="49" fontId="3" fillId="7" borderId="0" xfId="4" applyNumberFormat="1" applyFont="1" applyFill="1" applyAlignment="1" applyProtection="1">
      <alignment horizontal="left" vertical="top"/>
      <protection locked="0"/>
    </xf>
    <xf numFmtId="0" fontId="3" fillId="7" borderId="0" xfId="4" applyFont="1" applyFill="1" applyAlignment="1" applyProtection="1">
      <alignment horizontal="center" vertical="top"/>
      <protection locked="0"/>
    </xf>
    <xf numFmtId="0" fontId="3" fillId="7" borderId="0" xfId="4" applyFont="1" applyFill="1" applyBorder="1" applyAlignment="1" applyProtection="1">
      <alignment horizontal="left" vertical="center"/>
      <protection locked="0"/>
    </xf>
    <xf numFmtId="0" fontId="3" fillId="7" borderId="0" xfId="4" applyFont="1" applyFill="1" applyBorder="1" applyAlignment="1" applyProtection="1">
      <alignment horizontal="left" vertical="center" wrapText="1"/>
      <protection locked="0"/>
    </xf>
    <xf numFmtId="0" fontId="8" fillId="2" borderId="0" xfId="4" applyFont="1" applyFill="1" applyBorder="1" applyAlignment="1" applyProtection="1">
      <alignment horizontal="right" vertical="center"/>
      <protection hidden="1"/>
    </xf>
    <xf numFmtId="0" fontId="10" fillId="2" borderId="0" xfId="4" applyFont="1" applyFill="1" applyAlignment="1" applyProtection="1">
      <alignment horizontal="left"/>
      <protection hidden="1"/>
    </xf>
    <xf numFmtId="0" fontId="9" fillId="2" borderId="0" xfId="4" applyFont="1" applyFill="1" applyBorder="1" applyAlignment="1" applyProtection="1">
      <alignment horizontal="right" vertical="center"/>
      <protection hidden="1"/>
    </xf>
    <xf numFmtId="0" fontId="9" fillId="2" borderId="0" xfId="4" applyFont="1" applyFill="1" applyBorder="1" applyAlignment="1" applyProtection="1">
      <alignment horizontal="left" vertical="center" indent="7"/>
      <protection hidden="1"/>
    </xf>
    <xf numFmtId="0" fontId="10" fillId="2" borderId="0" xfId="4" applyFont="1" applyFill="1" applyAlignment="1" applyProtection="1">
      <alignment horizontal="center" vertical="center"/>
      <protection hidden="1"/>
    </xf>
    <xf numFmtId="0" fontId="20" fillId="0" borderId="0" xfId="6" applyFont="1" applyFill="1" applyBorder="1" applyAlignment="1" applyProtection="1">
      <alignment horizontal="right" vertical="center"/>
      <protection hidden="1"/>
    </xf>
    <xf numFmtId="171" fontId="10" fillId="2" borderId="0" xfId="3" applyNumberFormat="1" applyFont="1" applyFill="1" applyBorder="1" applyAlignment="1" applyProtection="1">
      <alignment horizontal="center" vertical="center"/>
      <protection hidden="1"/>
    </xf>
    <xf numFmtId="175" fontId="3" fillId="7" borderId="0" xfId="4" applyNumberFormat="1" applyFont="1" applyFill="1" applyBorder="1" applyAlignment="1" applyProtection="1">
      <alignment horizontal="left" vertical="center"/>
      <protection locked="0"/>
    </xf>
    <xf numFmtId="4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0" fillId="7" borderId="1" xfId="0" applyFont="1" applyFill="1" applyBorder="1" applyAlignment="1" applyProtection="1">
      <alignment horizontal="center"/>
      <protection locked="0"/>
    </xf>
    <xf numFmtId="44" fontId="10" fillId="7" borderId="1" xfId="0" applyNumberFormat="1" applyFont="1" applyFill="1" applyBorder="1" applyAlignment="1" applyProtection="1">
      <alignment horizontal="center"/>
      <protection locked="0"/>
    </xf>
    <xf numFmtId="0" fontId="23" fillId="0" borderId="19" xfId="6" applyFont="1" applyBorder="1" applyAlignment="1" applyProtection="1">
      <alignment horizontal="center" vertical="center"/>
      <protection hidden="1"/>
    </xf>
    <xf numFmtId="0" fontId="23" fillId="0" borderId="20" xfId="6" applyFont="1" applyBorder="1" applyAlignment="1" applyProtection="1">
      <alignment horizontal="center" vertical="center"/>
      <protection hidden="1"/>
    </xf>
    <xf numFmtId="0" fontId="25" fillId="6" borderId="0" xfId="13" applyFont="1" applyFill="1" applyAlignment="1" applyProtection="1">
      <alignment horizontal="left" vertical="center"/>
      <protection hidden="1"/>
    </xf>
    <xf numFmtId="0" fontId="25" fillId="6" borderId="11" xfId="13" applyFont="1" applyFill="1" applyBorder="1" applyAlignment="1" applyProtection="1">
      <alignment horizontal="left" vertical="center"/>
      <protection hidden="1"/>
    </xf>
    <xf numFmtId="174" fontId="25" fillId="8" borderId="16" xfId="11" applyFont="1" applyFill="1" applyBorder="1" applyAlignment="1" applyProtection="1">
      <alignment horizontal="center" vertical="center" wrapText="1"/>
      <protection hidden="1"/>
    </xf>
    <xf numFmtId="174" fontId="25" fillId="8" borderId="17" xfId="11" applyFont="1" applyFill="1" applyBorder="1" applyAlignment="1" applyProtection="1">
      <alignment horizontal="center" vertical="center" wrapText="1"/>
      <protection hidden="1"/>
    </xf>
    <xf numFmtId="174" fontId="25" fillId="8" borderId="18" xfId="11" applyFont="1" applyFill="1" applyBorder="1" applyAlignment="1" applyProtection="1">
      <alignment horizontal="center" vertical="center" wrapText="1"/>
      <protection hidden="1"/>
    </xf>
  </cellXfs>
  <cellStyles count="20">
    <cellStyle name="Comma" xfId="1" builtinId="3"/>
    <cellStyle name="Comma 2" xfId="14" xr:uid="{71E54171-4A9B-407E-B36F-9565877F549E}"/>
    <cellStyle name="Currency" xfId="2" builtinId="4"/>
    <cellStyle name="Currency 2" xfId="11" xr:uid="{E237E3AF-EA19-417C-BFFA-0064D9658C87}"/>
    <cellStyle name="Moeda 2" xfId="19" xr:uid="{9F4519DA-221F-47B6-8CC5-5B689DD37967}"/>
    <cellStyle name="Moeda 4" xfId="16" xr:uid="{E1B4F4CD-EF5E-4512-B41D-8B1CD30768E1}"/>
    <cellStyle name="Normal" xfId="0" builtinId="0"/>
    <cellStyle name="Normal 2" xfId="6" xr:uid="{1376D720-7645-4026-B1C7-2B174A790FF5}"/>
    <cellStyle name="Normal 2 2" xfId="12" xr:uid="{FF3EC3D2-5C37-4ABD-9201-54D3B758D86B}"/>
    <cellStyle name="Normal 2 2 3" xfId="17" xr:uid="{9581B92E-A9C9-4148-B412-E5B5A58B2B80}"/>
    <cellStyle name="Normal 2 4" xfId="13" xr:uid="{F99FE032-72EA-4433-97EA-4772B9F5F7B5}"/>
    <cellStyle name="Normal 3" xfId="4" xr:uid="{087B13D7-4725-4A67-851F-6AB2D1B22C1B}"/>
    <cellStyle name="Normal 4" xfId="8" xr:uid="{E7C249BE-7ACF-4375-A669-E4F132C29181}"/>
    <cellStyle name="Normal 4 2" xfId="15" xr:uid="{3AA8CFB7-236D-412B-A290-E748C0E512A7}"/>
    <cellStyle name="Normal 5" xfId="9" xr:uid="{66D5265A-F3B6-4BE1-B7CA-BE6587E20A16}"/>
    <cellStyle name="Percent" xfId="3" builtinId="5"/>
    <cellStyle name="Percent 2" xfId="10" xr:uid="{5A3DB99D-1848-42AB-B220-4CA9BF2A12CD}"/>
    <cellStyle name="Porcentagem 2" xfId="18" xr:uid="{0744A239-F54D-421B-A22B-FFF00F2FA04C}"/>
    <cellStyle name="Porcentagem 2 3" xfId="5" xr:uid="{9B1AA756-1419-4AA2-B78A-F1BDE0DE2454}"/>
    <cellStyle name="Vírgula 2" xfId="7" xr:uid="{A0603CE6-84CE-44E7-82C5-0CDC7A22ECF8}"/>
  </cellStyles>
  <dxfs count="48">
    <dxf>
      <font>
        <color theme="0"/>
      </font>
      <fill>
        <patternFill patternType="solid">
          <f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u val="none"/>
        <color rgb="FFFF0000"/>
      </font>
    </dxf>
    <dxf>
      <font>
        <b/>
        <i val="0"/>
        <strike val="0"/>
        <color theme="1"/>
      </font>
    </dxf>
    <dxf>
      <font>
        <b/>
        <i val="0"/>
        <strike val="0"/>
        <color theme="1"/>
      </font>
    </dxf>
    <dxf>
      <numFmt numFmtId="176" formatCode="00&quot;.&quot;000&quot;.&quot;000&quot;-&quot;00"/>
    </dxf>
    <dxf>
      <numFmt numFmtId="177" formatCode="&quot; &quot;00&quot;.&quot;000&quot;.&quot;000&quot;/&quot;0000\-00"/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numFmt numFmtId="176" formatCode="00&quot;.&quot;000&quot;.&quot;000&quot;-&quot;00"/>
    </dxf>
    <dxf>
      <numFmt numFmtId="177" formatCode="&quot; &quot;00&quot;.&quot;000&quot;.&quot;000&quot;/&quot;0000\-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ECF0E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107576</xdr:colOff>
      <xdr:row>0</xdr:row>
      <xdr:rowOff>206187</xdr:rowOff>
    </xdr:from>
    <xdr:to>
      <xdr:col>4</xdr:col>
      <xdr:colOff>657095</xdr:colOff>
      <xdr:row>3</xdr:row>
      <xdr:rowOff>26893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374C50-1ABD-4A6D-8793-2986F959D932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gray">
        <a:xfrm>
          <a:off x="174811" y="206187"/>
          <a:ext cx="3219824" cy="896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oelho/Documents/NOVO%20PRODUTO/Tabelas/MODELOS/Formul&#225;rios%20cota&#231;&#227;o-proposta%20Patrimonial%20Ru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oelho\Documents\NOVO%20PRODUTO\Tabelas\MODELOS\Formul&#225;rios%20cota&#231;&#227;o-proposta%20Patrimonial%20R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AÇÃO"/>
      <sheetName val="PROPOSTA"/>
      <sheetName val="APÓLICE"/>
      <sheetName val="Planilha1"/>
      <sheetName val="Mun_Prod_txs"/>
      <sheetName val="Var"/>
      <sheetName val="Zoneamento I_II_III"/>
      <sheetName val="Períodos Zoneamento"/>
      <sheetName val="Cálculo ZA"/>
      <sheetName val="Cultivares Indicadas"/>
    </sheetNames>
    <sheetDataSet>
      <sheetData sheetId="0"/>
      <sheetData sheetId="1"/>
      <sheetData sheetId="2"/>
      <sheetData sheetId="3"/>
      <sheetData sheetId="4">
        <row r="1">
          <cell r="A1" t="str">
            <v>Município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AÇÃO"/>
      <sheetName val="PROPOSTA"/>
      <sheetName val="APÓLICE"/>
      <sheetName val="Planilha1"/>
      <sheetName val="Mun_Prod_txs"/>
      <sheetName val="Var"/>
      <sheetName val="Zoneamento I_II_III"/>
      <sheetName val="Períodos Zoneamento"/>
      <sheetName val="Cálculo ZA"/>
      <sheetName val="Cultivares Indicadas"/>
    </sheetNames>
    <sheetDataSet>
      <sheetData sheetId="0"/>
      <sheetData sheetId="1"/>
      <sheetData sheetId="2"/>
      <sheetData sheetId="3"/>
      <sheetData sheetId="4">
        <row r="1">
          <cell r="A1" t="str">
            <v>Município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902-8761-4C74-924D-1BD9B8934C6E}">
  <dimension ref="A1:AU114"/>
  <sheetViews>
    <sheetView showGridLines="0" tabSelected="1" topLeftCell="A101" zoomScale="110" zoomScaleNormal="110" zoomScaleSheetLayoutView="85" zoomScalePageLayoutView="70" workbookViewId="0">
      <selection activeCell="F112" sqref="F112:H112"/>
    </sheetView>
  </sheetViews>
  <sheetFormatPr defaultColWidth="0" defaultRowHeight="12.5" zeroHeight="1" x14ac:dyDescent="0.25"/>
  <cols>
    <col min="1" max="1" width="0.81640625" style="36" customWidth="1"/>
    <col min="2" max="2" width="12.1796875" style="28" customWidth="1"/>
    <col min="3" max="3" width="10.54296875" style="28" customWidth="1"/>
    <col min="4" max="4" width="15" style="28" customWidth="1"/>
    <col min="5" max="5" width="10.453125" style="28" customWidth="1"/>
    <col min="6" max="6" width="11.54296875" style="28" customWidth="1"/>
    <col min="7" max="7" width="7.453125" style="28" customWidth="1"/>
    <col min="8" max="8" width="8.453125" style="28" customWidth="1"/>
    <col min="9" max="9" width="8.81640625" style="28" customWidth="1"/>
    <col min="10" max="10" width="6" style="28" customWidth="1"/>
    <col min="11" max="11" width="8.54296875" style="28" customWidth="1"/>
    <col min="12" max="12" width="6" style="28" customWidth="1"/>
    <col min="13" max="13" width="8.1796875" style="28" customWidth="1"/>
    <col min="14" max="14" width="8.26953125" style="28" customWidth="1"/>
    <col min="15" max="15" width="9.453125" style="28" customWidth="1"/>
    <col min="16" max="16" width="4.54296875" style="28" customWidth="1"/>
    <col min="17" max="17" width="6.26953125" style="28" customWidth="1"/>
    <col min="18" max="18" width="10.1796875" style="28" customWidth="1"/>
    <col min="19" max="19" width="4.54296875" style="28" customWidth="1"/>
    <col min="20" max="20" width="16.26953125" style="28" customWidth="1"/>
    <col min="21" max="21" width="0.6328125" style="28" customWidth="1"/>
    <col min="22" max="22" width="9.1796875" style="28" hidden="1" customWidth="1"/>
    <col min="23" max="23" width="12.7265625" style="28" hidden="1" customWidth="1"/>
    <col min="24" max="24" width="9.1796875" style="28" hidden="1" customWidth="1"/>
    <col min="25" max="25" width="9.453125" style="28" hidden="1" customWidth="1"/>
    <col min="26" max="26" width="9.81640625" style="28" hidden="1" customWidth="1"/>
    <col min="27" max="27" width="9.1796875" style="28" hidden="1" customWidth="1"/>
    <col min="28" max="28" width="11.1796875" style="28" hidden="1" customWidth="1"/>
    <col min="29" max="29" width="9.1796875" style="28" hidden="1" customWidth="1"/>
    <col min="30" max="30" width="10.453125" style="28" hidden="1" customWidth="1"/>
    <col min="31" max="31" width="11.1796875" style="28" hidden="1" customWidth="1"/>
    <col min="32" max="32" width="9.1796875" style="28" hidden="1" customWidth="1"/>
    <col min="33" max="33" width="11.453125" style="28" hidden="1" customWidth="1"/>
    <col min="34" max="34" width="12.7265625" style="28" hidden="1" customWidth="1"/>
    <col min="35" max="35" width="9.1796875" style="28" hidden="1" customWidth="1"/>
    <col min="36" max="37" width="12.7265625" style="28" hidden="1" customWidth="1"/>
    <col min="38" max="47" width="0" style="28" hidden="1" customWidth="1"/>
    <col min="48" max="16384" width="9.1796875" style="28" hidden="1"/>
  </cols>
  <sheetData>
    <row r="1" spans="1:35" ht="28" x14ac:dyDescent="0.3">
      <c r="A1" s="37"/>
      <c r="B1" s="42"/>
      <c r="C1" s="42"/>
      <c r="D1" s="42"/>
      <c r="E1" s="42"/>
      <c r="F1" s="43"/>
      <c r="G1" s="43"/>
      <c r="H1" s="43"/>
      <c r="I1" s="43"/>
      <c r="J1" s="43"/>
      <c r="K1" s="42"/>
      <c r="L1" s="42"/>
      <c r="M1" s="42"/>
      <c r="N1" s="42"/>
      <c r="O1" s="42"/>
      <c r="P1" s="42"/>
      <c r="Q1" s="42"/>
      <c r="R1" s="42"/>
      <c r="S1" s="44"/>
      <c r="T1" s="42"/>
    </row>
    <row r="2" spans="1:35" ht="28" x14ac:dyDescent="0.3">
      <c r="A2" s="37"/>
      <c r="B2" s="42"/>
      <c r="C2" s="45"/>
      <c r="D2" s="42"/>
      <c r="E2" s="43"/>
      <c r="F2" s="43"/>
      <c r="G2" s="43"/>
      <c r="H2" s="217" t="s">
        <v>302</v>
      </c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</row>
    <row r="3" spans="1:35" ht="28" x14ac:dyDescent="0.3">
      <c r="A3" s="37"/>
      <c r="B3" s="45"/>
      <c r="C3" s="45"/>
      <c r="D3" s="45"/>
      <c r="E3" s="43"/>
      <c r="F3" s="43"/>
      <c r="G3" s="43"/>
      <c r="H3" s="46"/>
      <c r="I3" s="46"/>
      <c r="J3" s="46"/>
      <c r="K3" s="46"/>
      <c r="L3" s="46"/>
      <c r="M3" s="220"/>
      <c r="N3" s="220"/>
      <c r="O3" s="220"/>
      <c r="P3" s="220"/>
      <c r="Q3" s="220"/>
      <c r="R3" s="219"/>
      <c r="S3" s="219"/>
      <c r="T3" s="219"/>
      <c r="Z3" s="29" t="s">
        <v>108</v>
      </c>
      <c r="AA3" s="47"/>
      <c r="AB3" s="47"/>
      <c r="AC3" s="29" t="s">
        <v>108</v>
      </c>
      <c r="AE3" s="29" t="s">
        <v>108</v>
      </c>
    </row>
    <row r="4" spans="1:35" ht="15" customHeight="1" x14ac:dyDescent="0.3">
      <c r="A4" s="37"/>
      <c r="B4" s="42"/>
      <c r="C4" s="42"/>
      <c r="D4" s="42"/>
      <c r="E4" s="42"/>
      <c r="F4" s="42"/>
      <c r="G4" s="42"/>
      <c r="I4" s="48"/>
      <c r="J4" s="48"/>
      <c r="K4" s="49"/>
      <c r="L4" s="50"/>
      <c r="M4" s="51"/>
      <c r="N4" s="52" t="s">
        <v>295</v>
      </c>
      <c r="O4" s="52"/>
      <c r="P4" s="52"/>
      <c r="Q4" s="25"/>
      <c r="R4" s="53" t="s">
        <v>2</v>
      </c>
      <c r="S4" s="221" t="s">
        <v>296</v>
      </c>
      <c r="T4" s="221"/>
      <c r="X4" s="29" t="s">
        <v>108</v>
      </c>
      <c r="Z4" s="54" t="s">
        <v>105</v>
      </c>
      <c r="AC4" s="29" t="s">
        <v>142</v>
      </c>
      <c r="AE4" s="28" t="s">
        <v>104</v>
      </c>
    </row>
    <row r="5" spans="1:35" ht="15.75" customHeight="1" x14ac:dyDescent="0.3">
      <c r="A5" s="37"/>
      <c r="B5" s="202" t="s">
        <v>4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X5" s="55" t="s">
        <v>307</v>
      </c>
      <c r="Z5" s="54" t="s">
        <v>109</v>
      </c>
      <c r="AC5" s="29" t="s">
        <v>143</v>
      </c>
      <c r="AE5" s="28" t="s">
        <v>30</v>
      </c>
    </row>
    <row r="6" spans="1:35" ht="15.75" customHeight="1" x14ac:dyDescent="0.3">
      <c r="A6" s="25"/>
      <c r="B6" s="26" t="s">
        <v>6</v>
      </c>
      <c r="C6" s="27"/>
      <c r="D6" s="218"/>
      <c r="E6" s="218"/>
      <c r="F6" s="218"/>
      <c r="G6" s="218"/>
      <c r="H6" s="218"/>
      <c r="J6" s="26" t="s">
        <v>303</v>
      </c>
      <c r="K6" s="26"/>
      <c r="L6" s="26" t="s">
        <v>304</v>
      </c>
      <c r="M6" s="26"/>
      <c r="N6" s="26" t="s">
        <v>305</v>
      </c>
      <c r="O6" s="26"/>
      <c r="P6" s="26" t="s">
        <v>306</v>
      </c>
      <c r="Q6" s="26"/>
      <c r="R6" s="26"/>
      <c r="S6" s="26"/>
      <c r="T6" s="27" t="s">
        <v>7</v>
      </c>
      <c r="U6" s="33"/>
      <c r="V6" s="33"/>
      <c r="X6" s="29" t="s">
        <v>15</v>
      </c>
      <c r="Z6" s="56" t="s">
        <v>297</v>
      </c>
      <c r="AC6" s="29" t="s">
        <v>144</v>
      </c>
      <c r="AD6" s="29"/>
      <c r="AE6" s="29"/>
      <c r="AI6" s="28" t="s">
        <v>30</v>
      </c>
    </row>
    <row r="7" spans="1:35" s="31" customFormat="1" ht="15.75" customHeight="1" x14ac:dyDescent="0.25">
      <c r="A7" s="30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118" t="s">
        <v>347</v>
      </c>
      <c r="U7" s="34"/>
      <c r="V7" s="34"/>
      <c r="X7" s="29" t="s">
        <v>113</v>
      </c>
      <c r="Z7" s="56" t="s">
        <v>298</v>
      </c>
      <c r="AC7" s="29" t="s">
        <v>145</v>
      </c>
      <c r="AD7" s="32"/>
      <c r="AE7" s="32"/>
    </row>
    <row r="8" spans="1:35" ht="15.75" customHeight="1" x14ac:dyDescent="0.3">
      <c r="A8" s="37"/>
      <c r="B8" s="202" t="s">
        <v>10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AC8" s="29" t="s">
        <v>3</v>
      </c>
    </row>
    <row r="9" spans="1:35" ht="15.75" customHeight="1" x14ac:dyDescent="0.3">
      <c r="A9" s="57"/>
      <c r="B9" s="174" t="s">
        <v>11</v>
      </c>
      <c r="C9" s="174"/>
      <c r="D9" s="174"/>
      <c r="E9" s="174"/>
      <c r="F9" s="58" t="s">
        <v>12</v>
      </c>
      <c r="G9" s="58"/>
      <c r="H9" s="58"/>
      <c r="I9" s="58"/>
      <c r="J9" s="58"/>
      <c r="K9" s="58"/>
      <c r="L9" s="58"/>
      <c r="M9" s="59" t="s">
        <v>13</v>
      </c>
      <c r="N9" s="59"/>
      <c r="O9" s="59"/>
      <c r="P9" s="59"/>
      <c r="Q9" s="59"/>
      <c r="R9" s="59"/>
      <c r="T9" s="59" t="s">
        <v>14</v>
      </c>
      <c r="X9" s="31"/>
      <c r="AC9" s="29" t="s">
        <v>146</v>
      </c>
    </row>
    <row r="10" spans="1:35" ht="15.75" customHeight="1" x14ac:dyDescent="0.3">
      <c r="A10" s="37"/>
      <c r="B10" s="207" t="s">
        <v>108</v>
      </c>
      <c r="C10" s="207"/>
      <c r="D10" s="209"/>
      <c r="E10" s="209"/>
      <c r="F10" s="136">
        <f ca="1">TODAY()</f>
        <v>44845</v>
      </c>
      <c r="G10" s="60"/>
      <c r="H10" s="60"/>
      <c r="I10" s="60"/>
      <c r="J10" s="60"/>
      <c r="K10" s="60"/>
      <c r="L10" s="60"/>
      <c r="M10" s="210">
        <f ca="1">F10+365</f>
        <v>45210</v>
      </c>
      <c r="N10" s="210"/>
      <c r="O10" s="61"/>
      <c r="P10" s="61"/>
      <c r="Q10" s="61"/>
      <c r="R10" s="61"/>
      <c r="T10" s="62">
        <f ca="1">M10-F10</f>
        <v>365</v>
      </c>
      <c r="AC10" s="29" t="s">
        <v>147</v>
      </c>
    </row>
    <row r="11" spans="1:35" ht="15.75" customHeight="1" x14ac:dyDescent="0.3">
      <c r="A11" s="37"/>
      <c r="B11" s="174" t="s">
        <v>16</v>
      </c>
      <c r="C11" s="174"/>
      <c r="D11" s="212" t="s">
        <v>17</v>
      </c>
      <c r="E11" s="212"/>
      <c r="F11" s="58" t="s">
        <v>18</v>
      </c>
      <c r="G11" s="58"/>
      <c r="I11" s="35" t="s">
        <v>308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AC11" s="29" t="s">
        <v>148</v>
      </c>
    </row>
    <row r="12" spans="1:35" ht="15.75" customHeight="1" x14ac:dyDescent="0.3">
      <c r="A12" s="37"/>
      <c r="B12" s="207" t="s">
        <v>105</v>
      </c>
      <c r="C12" s="207"/>
      <c r="D12" s="63"/>
      <c r="E12" s="64"/>
      <c r="F12" s="213"/>
      <c r="G12" s="213"/>
      <c r="H12" s="213"/>
      <c r="I12" s="214"/>
      <c r="J12" s="214"/>
      <c r="K12" s="214"/>
      <c r="L12" s="61"/>
      <c r="M12" s="61"/>
      <c r="N12" s="61"/>
      <c r="O12" s="61"/>
      <c r="P12" s="61"/>
      <c r="Q12" s="61"/>
      <c r="R12" s="211" t="s">
        <v>103</v>
      </c>
      <c r="S12" s="211"/>
      <c r="T12" s="149">
        <v>0</v>
      </c>
      <c r="AC12" s="29" t="s">
        <v>5</v>
      </c>
    </row>
    <row r="13" spans="1:35" ht="15.75" customHeight="1" x14ac:dyDescent="0.3">
      <c r="A13" s="65"/>
      <c r="B13" s="202" t="s">
        <v>19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C13" s="29" t="s">
        <v>8</v>
      </c>
    </row>
    <row r="14" spans="1:35" s="67" customFormat="1" ht="15.75" customHeight="1" x14ac:dyDescent="0.3">
      <c r="A14" s="66"/>
      <c r="B14" s="58" t="s">
        <v>20</v>
      </c>
      <c r="C14" s="58"/>
      <c r="D14" s="58"/>
      <c r="E14" s="58"/>
      <c r="F14" s="58"/>
      <c r="G14" s="58"/>
      <c r="H14" s="58"/>
      <c r="I14" s="58"/>
      <c r="J14" s="139" t="s">
        <v>21</v>
      </c>
      <c r="K14" s="139"/>
      <c r="L14" s="139"/>
      <c r="M14" s="139"/>
      <c r="N14" s="208" t="s">
        <v>22</v>
      </c>
      <c r="O14" s="208"/>
      <c r="P14" s="59"/>
      <c r="X14" s="28"/>
      <c r="AC14" s="29" t="s">
        <v>90</v>
      </c>
    </row>
    <row r="15" spans="1:35" ht="15.75" customHeight="1" x14ac:dyDescent="0.25">
      <c r="A15" s="65"/>
      <c r="B15" s="215"/>
      <c r="C15" s="215"/>
      <c r="D15" s="215"/>
      <c r="E15" s="215"/>
      <c r="F15" s="215"/>
      <c r="G15" s="215"/>
      <c r="H15" s="215"/>
      <c r="I15" s="57"/>
      <c r="J15" s="216" t="s">
        <v>26</v>
      </c>
      <c r="K15" s="216"/>
      <c r="L15" s="216"/>
      <c r="M15" s="146"/>
      <c r="N15" s="169"/>
      <c r="O15" s="170"/>
      <c r="P15" s="170"/>
      <c r="Q15" s="170"/>
      <c r="R15" s="145"/>
      <c r="AC15" s="29" t="s">
        <v>29</v>
      </c>
    </row>
    <row r="16" spans="1:35" ht="15.75" customHeight="1" x14ac:dyDescent="0.3">
      <c r="A16" s="65"/>
      <c r="B16" s="135" t="s">
        <v>138</v>
      </c>
      <c r="C16" s="135"/>
      <c r="D16" s="135"/>
      <c r="E16" s="135"/>
      <c r="F16" s="135"/>
      <c r="G16" s="26" t="s">
        <v>139</v>
      </c>
      <c r="H16" s="26" t="s">
        <v>140</v>
      </c>
      <c r="I16" s="26"/>
      <c r="J16" s="26"/>
      <c r="K16" s="26" t="s">
        <v>141</v>
      </c>
      <c r="L16" s="135"/>
      <c r="M16" s="135"/>
      <c r="N16" s="135"/>
      <c r="O16" s="135" t="s">
        <v>87</v>
      </c>
      <c r="P16" s="135"/>
      <c r="Q16" s="135"/>
      <c r="R16" s="135"/>
      <c r="S16" s="135" t="s">
        <v>88</v>
      </c>
      <c r="T16" s="135" t="s">
        <v>23</v>
      </c>
      <c r="X16" s="67"/>
      <c r="AC16" s="29" t="s">
        <v>9</v>
      </c>
    </row>
    <row r="17" spans="1:29" ht="15.75" customHeight="1" x14ac:dyDescent="0.25">
      <c r="A17" s="65"/>
      <c r="B17" s="207"/>
      <c r="C17" s="207"/>
      <c r="D17" s="207"/>
      <c r="E17" s="207"/>
      <c r="F17" s="207"/>
      <c r="G17" s="13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137" t="s">
        <v>108</v>
      </c>
      <c r="T17" s="138"/>
      <c r="AC17" s="29" t="s">
        <v>149</v>
      </c>
    </row>
    <row r="18" spans="1:29" ht="15.75" customHeight="1" x14ac:dyDescent="0.3">
      <c r="A18" s="68"/>
      <c r="B18" s="202" t="s">
        <v>28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C18" s="29" t="s">
        <v>150</v>
      </c>
    </row>
    <row r="19" spans="1:29" s="67" customFormat="1" ht="15.75" customHeight="1" x14ac:dyDescent="0.3">
      <c r="A19" s="66"/>
      <c r="B19" s="206" t="s">
        <v>346</v>
      </c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X19" s="28"/>
      <c r="AC19" s="29"/>
    </row>
    <row r="20" spans="1:29" s="67" customFormat="1" ht="7.5" customHeight="1" x14ac:dyDescent="0.3">
      <c r="A20" s="6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X20" s="28"/>
      <c r="AC20" s="29"/>
    </row>
    <row r="21" spans="1:29" s="67" customFormat="1" ht="3" customHeight="1" x14ac:dyDescent="0.3">
      <c r="A21" s="6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X21" s="28"/>
      <c r="AC21" s="29"/>
    </row>
    <row r="22" spans="1:29" ht="15.75" customHeight="1" x14ac:dyDescent="0.3">
      <c r="A22" s="37"/>
      <c r="B22" s="202" t="s">
        <v>32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X22" s="67"/>
      <c r="AC22" s="29" t="s">
        <v>156</v>
      </c>
    </row>
    <row r="23" spans="1:29" ht="15.75" customHeight="1" x14ac:dyDescent="0.3">
      <c r="A23" s="37"/>
      <c r="B23" s="204" t="s">
        <v>33</v>
      </c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168" t="s">
        <v>108</v>
      </c>
      <c r="T23" s="168"/>
      <c r="U23" s="29"/>
      <c r="V23" s="29"/>
      <c r="W23" s="29"/>
      <c r="X23" s="67"/>
      <c r="Y23" s="29"/>
      <c r="Z23" s="29"/>
      <c r="AA23" s="29"/>
      <c r="AB23" s="29"/>
      <c r="AC23" s="29" t="s">
        <v>27</v>
      </c>
    </row>
    <row r="24" spans="1:29" ht="15.75" customHeight="1" x14ac:dyDescent="0.3">
      <c r="A24" s="73"/>
      <c r="B24" s="204" t="s">
        <v>35</v>
      </c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140"/>
      <c r="R24" s="140"/>
      <c r="S24" s="205">
        <v>1</v>
      </c>
      <c r="T24" s="205"/>
      <c r="U24" s="29"/>
      <c r="V24" s="29"/>
      <c r="W24" s="29"/>
      <c r="X24" s="29"/>
      <c r="Y24" s="29"/>
      <c r="Z24" s="29"/>
      <c r="AA24" s="29"/>
      <c r="AB24" s="29"/>
      <c r="AC24" s="29" t="s">
        <v>157</v>
      </c>
    </row>
    <row r="25" spans="1:29" ht="15.75" customHeight="1" x14ac:dyDescent="0.3">
      <c r="A25" s="73"/>
      <c r="B25" s="204" t="s">
        <v>50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140"/>
      <c r="R25" s="140"/>
      <c r="S25" s="168" t="s">
        <v>108</v>
      </c>
      <c r="T25" s="168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ht="15.75" customHeight="1" x14ac:dyDescent="0.3">
      <c r="A26" s="73"/>
      <c r="B26" s="204" t="s">
        <v>51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140"/>
      <c r="R26" s="140"/>
      <c r="S26" s="168" t="s">
        <v>108</v>
      </c>
      <c r="T26" s="168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ht="15.65" customHeight="1" x14ac:dyDescent="0.3">
      <c r="A27" s="73"/>
      <c r="B27" s="204" t="s">
        <v>52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140"/>
      <c r="R27" s="140"/>
      <c r="S27" s="168" t="s">
        <v>108</v>
      </c>
      <c r="T27" s="168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15.75" customHeight="1" x14ac:dyDescent="0.3">
      <c r="A28" s="73"/>
      <c r="B28" s="204" t="s">
        <v>311</v>
      </c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140"/>
      <c r="R28" s="140"/>
      <c r="S28" s="168" t="s">
        <v>108</v>
      </c>
      <c r="T28" s="168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ht="15.75" customHeight="1" x14ac:dyDescent="0.3">
      <c r="A29" s="73"/>
      <c r="B29" s="204" t="s">
        <v>53</v>
      </c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140"/>
      <c r="R29" s="140"/>
      <c r="S29" s="168" t="s">
        <v>108</v>
      </c>
      <c r="T29" s="168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ht="15.75" customHeight="1" x14ac:dyDescent="0.3">
      <c r="A30" s="73"/>
      <c r="B30" s="204" t="s">
        <v>54</v>
      </c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140"/>
      <c r="R30" s="140"/>
      <c r="S30" s="168" t="s">
        <v>108</v>
      </c>
      <c r="T30" s="168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ht="15" customHeight="1" x14ac:dyDescent="0.3">
      <c r="A31" s="73"/>
      <c r="B31" s="204" t="s">
        <v>55</v>
      </c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140"/>
      <c r="R31" s="140"/>
      <c r="S31" s="168" t="s">
        <v>108</v>
      </c>
      <c r="T31" s="168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ht="15" customHeight="1" x14ac:dyDescent="0.3">
      <c r="A32" s="73"/>
      <c r="B32" s="204" t="s">
        <v>309</v>
      </c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140"/>
      <c r="R32" s="140"/>
      <c r="S32" s="168" t="s">
        <v>108</v>
      </c>
      <c r="T32" s="168"/>
      <c r="U32" s="29"/>
      <c r="V32" s="29"/>
      <c r="W32" s="29"/>
      <c r="X32" s="29"/>
      <c r="Y32" s="29"/>
      <c r="Z32" s="29"/>
      <c r="AA32" s="29"/>
      <c r="AB32" s="29"/>
      <c r="AC32" s="29"/>
    </row>
    <row r="33" spans="1:44" ht="15" customHeight="1" x14ac:dyDescent="0.3">
      <c r="A33" s="73"/>
      <c r="B33" s="204" t="s">
        <v>319</v>
      </c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141"/>
      <c r="R33" s="141"/>
      <c r="S33" s="168"/>
      <c r="T33" s="168"/>
      <c r="U33" s="29"/>
      <c r="V33" s="29"/>
      <c r="W33" s="29"/>
      <c r="X33" s="29"/>
      <c r="Y33" s="29"/>
      <c r="Z33" s="29"/>
      <c r="AA33" s="29"/>
      <c r="AB33" s="29"/>
      <c r="AC33" s="29"/>
    </row>
    <row r="34" spans="1:44" ht="15" customHeight="1" x14ac:dyDescent="0.3">
      <c r="A34" s="73"/>
      <c r="B34" s="142" t="s">
        <v>329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1"/>
      <c r="R34" s="141"/>
      <c r="S34" s="168" t="s">
        <v>108</v>
      </c>
      <c r="T34" s="168"/>
      <c r="U34" s="29"/>
      <c r="V34" s="29"/>
      <c r="W34" s="29"/>
      <c r="X34" s="29"/>
      <c r="Y34" s="29"/>
      <c r="Z34" s="29"/>
      <c r="AA34" s="29"/>
      <c r="AB34" s="29"/>
      <c r="AC34" s="29"/>
    </row>
    <row r="35" spans="1:44" ht="15" customHeight="1" x14ac:dyDescent="0.3">
      <c r="A35" s="73"/>
      <c r="B35" s="204" t="s">
        <v>348</v>
      </c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140"/>
      <c r="R35" s="140"/>
      <c r="S35" s="168" t="s">
        <v>108</v>
      </c>
      <c r="T35" s="168"/>
      <c r="U35" s="29"/>
      <c r="V35" s="29"/>
      <c r="W35" s="29"/>
      <c r="X35" s="29"/>
      <c r="Y35" s="29"/>
      <c r="Z35" s="29"/>
      <c r="AA35" s="29"/>
      <c r="AB35" s="29"/>
      <c r="AC35" s="29"/>
    </row>
    <row r="36" spans="1:44" ht="15.75" customHeight="1" x14ac:dyDescent="0.3">
      <c r="A36" s="73"/>
      <c r="B36" s="204" t="s">
        <v>56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140"/>
      <c r="R36" s="140"/>
      <c r="S36" s="168" t="s">
        <v>108</v>
      </c>
      <c r="T36" s="168"/>
      <c r="U36" s="29"/>
      <c r="V36" s="29"/>
      <c r="W36" s="29"/>
      <c r="X36" s="29"/>
      <c r="Y36" s="29"/>
      <c r="Z36" s="29"/>
      <c r="AA36" s="29"/>
      <c r="AB36" s="29"/>
      <c r="AC36" s="29"/>
    </row>
    <row r="37" spans="1:44" ht="15.75" customHeight="1" x14ac:dyDescent="0.3">
      <c r="A37" s="73"/>
      <c r="B37" s="204" t="s">
        <v>372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140"/>
      <c r="R37" s="140"/>
      <c r="S37" s="168" t="s">
        <v>108</v>
      </c>
      <c r="T37" s="168"/>
      <c r="U37" s="29"/>
      <c r="V37" s="29"/>
      <c r="W37" s="29"/>
      <c r="X37" s="29"/>
      <c r="Y37" s="29"/>
      <c r="Z37" s="29"/>
      <c r="AA37" s="29"/>
      <c r="AB37" s="29"/>
      <c r="AC37" s="29"/>
    </row>
    <row r="38" spans="1:44" ht="15.75" customHeight="1" x14ac:dyDescent="0.3">
      <c r="A38" s="37"/>
      <c r="B38" s="202" t="s">
        <v>57</v>
      </c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X38" s="29"/>
    </row>
    <row r="39" spans="1:44" ht="15.75" customHeight="1" x14ac:dyDescent="0.3">
      <c r="A39" s="73"/>
      <c r="B39" s="183" t="s">
        <v>58</v>
      </c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74"/>
      <c r="R39" s="74"/>
      <c r="S39" s="168" t="s">
        <v>108</v>
      </c>
      <c r="T39" s="168"/>
      <c r="U39" s="29"/>
      <c r="V39" s="29"/>
      <c r="W39" s="29"/>
      <c r="X39" s="29"/>
      <c r="Y39" s="29"/>
      <c r="Z39" s="29"/>
      <c r="AA39" s="29"/>
      <c r="AB39" s="29"/>
      <c r="AC39" s="29"/>
    </row>
    <row r="40" spans="1:44" ht="15.75" customHeight="1" x14ac:dyDescent="0.3">
      <c r="A40" s="73"/>
      <c r="B40" s="183" t="s">
        <v>59</v>
      </c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74"/>
      <c r="R40" s="74"/>
      <c r="S40" s="168" t="s">
        <v>108</v>
      </c>
      <c r="T40" s="168"/>
      <c r="U40" s="29"/>
      <c r="V40" s="29"/>
      <c r="W40" s="29"/>
      <c r="Y40" s="29"/>
      <c r="Z40" s="29"/>
      <c r="AA40" s="29"/>
      <c r="AB40" s="29"/>
      <c r="AC40" s="29"/>
    </row>
    <row r="41" spans="1:44" ht="15.75" customHeight="1" x14ac:dyDescent="0.3">
      <c r="A41" s="73"/>
      <c r="B41" s="183" t="s">
        <v>60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74"/>
      <c r="R41" s="74"/>
      <c r="S41" s="168" t="s">
        <v>108</v>
      </c>
      <c r="T41" s="168"/>
      <c r="U41" s="29"/>
      <c r="V41" s="29"/>
      <c r="W41" s="29"/>
      <c r="X41" s="29"/>
      <c r="Y41" s="29"/>
      <c r="Z41" s="29"/>
      <c r="AA41" s="29"/>
      <c r="AB41" s="29"/>
      <c r="AC41" s="29"/>
    </row>
    <row r="42" spans="1:44" ht="15.75" customHeight="1" x14ac:dyDescent="0.3">
      <c r="A42" s="73"/>
      <c r="B42" s="183" t="s">
        <v>61</v>
      </c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74"/>
      <c r="R42" s="74"/>
      <c r="S42" s="168" t="s">
        <v>108</v>
      </c>
      <c r="T42" s="168"/>
      <c r="U42" s="29"/>
      <c r="V42" s="29"/>
      <c r="W42" s="29"/>
      <c r="X42" s="29"/>
      <c r="Y42" s="29"/>
      <c r="Z42" s="29"/>
      <c r="AA42" s="29"/>
      <c r="AB42" s="29"/>
      <c r="AC42" s="29"/>
    </row>
    <row r="43" spans="1:44" ht="15.75" customHeight="1" x14ac:dyDescent="0.3">
      <c r="A43" s="73"/>
      <c r="B43" s="183" t="s">
        <v>310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74"/>
      <c r="R43" s="74"/>
      <c r="S43" s="168" t="s">
        <v>108</v>
      </c>
      <c r="T43" s="168"/>
      <c r="U43" s="29"/>
      <c r="V43" s="29"/>
      <c r="W43" s="29"/>
      <c r="X43" s="29"/>
      <c r="Y43" s="29"/>
      <c r="Z43" s="29"/>
      <c r="AA43" s="29"/>
      <c r="AB43" s="29"/>
      <c r="AC43" s="29"/>
    </row>
    <row r="44" spans="1:44" ht="15.75" customHeight="1" x14ac:dyDescent="0.3">
      <c r="A44" s="73"/>
      <c r="B44" s="183" t="s">
        <v>62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74"/>
      <c r="R44" s="74"/>
      <c r="S44" s="168" t="s">
        <v>108</v>
      </c>
      <c r="T44" s="168"/>
      <c r="U44" s="29"/>
      <c r="V44" s="29"/>
      <c r="W44" s="29"/>
      <c r="X44" s="29"/>
      <c r="Y44" s="29"/>
      <c r="Z44" s="29"/>
      <c r="AA44" s="29"/>
      <c r="AB44" s="29"/>
      <c r="AC44" s="29"/>
    </row>
    <row r="45" spans="1:44" ht="15.75" customHeight="1" x14ac:dyDescent="0.3">
      <c r="A45" s="73"/>
      <c r="B45" s="183" t="s">
        <v>64</v>
      </c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74"/>
      <c r="R45" s="74"/>
      <c r="S45" s="168" t="s">
        <v>108</v>
      </c>
      <c r="T45" s="168"/>
      <c r="U45" s="29"/>
      <c r="V45" s="29"/>
      <c r="W45" s="29"/>
      <c r="X45" s="29"/>
      <c r="Y45" s="29"/>
      <c r="Z45" s="29"/>
      <c r="AA45" s="29"/>
      <c r="AB45" s="29"/>
      <c r="AC45" s="29"/>
    </row>
    <row r="46" spans="1:44" ht="15.75" customHeight="1" x14ac:dyDescent="0.3">
      <c r="A46" s="73"/>
      <c r="B46" s="134" t="s">
        <v>349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74"/>
      <c r="R46" s="74"/>
      <c r="S46" s="168" t="s">
        <v>108</v>
      </c>
      <c r="T46" s="168"/>
      <c r="U46" s="29"/>
      <c r="V46" s="29"/>
      <c r="W46" s="29"/>
      <c r="X46" s="29"/>
      <c r="Y46" s="29"/>
      <c r="Z46" s="29"/>
      <c r="AA46" s="29"/>
      <c r="AB46" s="29"/>
      <c r="AC46" s="29"/>
    </row>
    <row r="47" spans="1:44" ht="15.75" customHeight="1" x14ac:dyDescent="0.3">
      <c r="A47" s="37"/>
      <c r="B47" s="202" t="s">
        <v>76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X47" s="55"/>
    </row>
    <row r="48" spans="1:44" s="81" customFormat="1" ht="15.75" customHeight="1" x14ac:dyDescent="0.3">
      <c r="A48" s="73"/>
      <c r="B48" s="75" t="s">
        <v>65</v>
      </c>
      <c r="C48" s="75" t="s">
        <v>66</v>
      </c>
      <c r="D48" s="203" t="s">
        <v>67</v>
      </c>
      <c r="E48" s="203"/>
      <c r="F48" s="203"/>
      <c r="G48" s="75"/>
      <c r="H48" s="193" t="s">
        <v>77</v>
      </c>
      <c r="I48" s="193"/>
      <c r="J48" s="75"/>
      <c r="K48" s="203"/>
      <c r="L48" s="203"/>
      <c r="M48" s="203"/>
      <c r="N48" s="75"/>
      <c r="O48" s="75"/>
      <c r="P48" s="75"/>
      <c r="Q48" s="76"/>
      <c r="R48" s="76"/>
      <c r="S48" s="173"/>
      <c r="T48" s="173"/>
      <c r="U48" s="77"/>
      <c r="V48" s="77"/>
      <c r="W48" s="78"/>
      <c r="X48" s="78"/>
      <c r="Y48" s="78"/>
      <c r="Z48" s="78"/>
      <c r="AA48" s="78"/>
      <c r="AB48" s="78"/>
      <c r="AC48" s="78"/>
      <c r="AD48" s="79"/>
      <c r="AE48" s="79"/>
      <c r="AF48" s="79"/>
      <c r="AG48" s="79"/>
      <c r="AH48" s="79"/>
      <c r="AI48" s="79"/>
      <c r="AJ48" s="79"/>
      <c r="AK48" s="80"/>
      <c r="AL48" s="80"/>
      <c r="AM48" s="80"/>
      <c r="AN48" s="80"/>
      <c r="AO48" s="80"/>
      <c r="AP48" s="80"/>
      <c r="AQ48" s="80"/>
      <c r="AR48" s="80"/>
    </row>
    <row r="49" spans="1:44" s="84" customFormat="1" ht="15.75" customHeight="1" x14ac:dyDescent="0.3">
      <c r="A49" s="33"/>
      <c r="B49" s="143" t="s">
        <v>68</v>
      </c>
      <c r="C49" s="144"/>
      <c r="D49" s="199" t="s">
        <v>108</v>
      </c>
      <c r="E49" s="199"/>
      <c r="F49" s="199"/>
      <c r="G49" s="82"/>
      <c r="H49" s="200" t="s">
        <v>108</v>
      </c>
      <c r="I49" s="200"/>
      <c r="J49" s="82"/>
      <c r="K49" s="201"/>
      <c r="L49" s="201"/>
      <c r="M49" s="201"/>
      <c r="N49" s="201"/>
      <c r="O49" s="201"/>
      <c r="P49" s="82"/>
      <c r="Q49" s="74"/>
      <c r="R49" s="74"/>
      <c r="S49" s="83"/>
      <c r="T49" s="83"/>
      <c r="U49" s="55"/>
      <c r="V49" s="55"/>
      <c r="W49" s="78"/>
      <c r="X49" s="38"/>
      <c r="Y49" s="78"/>
      <c r="Z49" s="78"/>
      <c r="AA49" s="78"/>
      <c r="AB49" s="78"/>
      <c r="AC49" s="78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</row>
    <row r="50" spans="1:44" s="84" customFormat="1" ht="15.75" customHeight="1" x14ac:dyDescent="0.3">
      <c r="A50" s="33"/>
      <c r="B50" s="143" t="s">
        <v>72</v>
      </c>
      <c r="C50" s="144"/>
      <c r="D50" s="199" t="s">
        <v>108</v>
      </c>
      <c r="E50" s="199"/>
      <c r="F50" s="199"/>
      <c r="G50" s="82"/>
      <c r="H50" s="200" t="s">
        <v>108</v>
      </c>
      <c r="I50" s="200"/>
      <c r="J50" s="82"/>
      <c r="K50" s="201"/>
      <c r="L50" s="201"/>
      <c r="M50" s="201"/>
      <c r="N50" s="201"/>
      <c r="O50" s="201"/>
      <c r="P50" s="82"/>
      <c r="Q50" s="74"/>
      <c r="R50" s="74"/>
      <c r="S50" s="83"/>
      <c r="T50" s="83"/>
      <c r="U50" s="55"/>
      <c r="V50" s="55"/>
      <c r="W50" s="78"/>
      <c r="X50" s="38"/>
      <c r="Y50" s="78"/>
      <c r="Z50" s="78"/>
      <c r="AA50" s="78"/>
      <c r="AB50" s="78"/>
      <c r="AC50" s="78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</row>
    <row r="51" spans="1:44" s="84" customFormat="1" ht="15.75" customHeight="1" x14ac:dyDescent="0.3">
      <c r="A51" s="33"/>
      <c r="B51" s="143" t="s">
        <v>74</v>
      </c>
      <c r="C51" s="144"/>
      <c r="D51" s="199" t="s">
        <v>108</v>
      </c>
      <c r="E51" s="199"/>
      <c r="F51" s="199"/>
      <c r="G51" s="82"/>
      <c r="H51" s="200" t="s">
        <v>108</v>
      </c>
      <c r="I51" s="200"/>
      <c r="J51" s="82"/>
      <c r="K51" s="201"/>
      <c r="L51" s="201"/>
      <c r="M51" s="201"/>
      <c r="N51" s="201"/>
      <c r="O51" s="201"/>
      <c r="P51" s="82"/>
      <c r="Q51" s="74"/>
      <c r="R51" s="74"/>
      <c r="S51" s="83"/>
      <c r="T51" s="83"/>
      <c r="U51" s="55"/>
      <c r="V51" s="55"/>
      <c r="W51" s="78"/>
      <c r="X51" s="38"/>
      <c r="Y51" s="78"/>
      <c r="Z51" s="78"/>
      <c r="AA51" s="78"/>
      <c r="AB51" s="78"/>
      <c r="AC51" s="78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</row>
    <row r="52" spans="1:44" s="84" customFormat="1" ht="15.75" customHeight="1" x14ac:dyDescent="0.3">
      <c r="A52" s="33"/>
      <c r="B52" s="143" t="s">
        <v>312</v>
      </c>
      <c r="C52" s="144"/>
      <c r="D52" s="199" t="s">
        <v>108</v>
      </c>
      <c r="E52" s="199"/>
      <c r="F52" s="199"/>
      <c r="G52" s="82"/>
      <c r="H52" s="200" t="s">
        <v>108</v>
      </c>
      <c r="I52" s="200"/>
      <c r="J52" s="82"/>
      <c r="K52" s="201"/>
      <c r="L52" s="201"/>
      <c r="M52" s="201"/>
      <c r="N52" s="201"/>
      <c r="O52" s="201"/>
      <c r="P52" s="82"/>
      <c r="Q52" s="74"/>
      <c r="R52" s="74"/>
      <c r="S52" s="83"/>
      <c r="T52" s="83"/>
      <c r="U52" s="55"/>
      <c r="V52" s="55"/>
      <c r="W52" s="78"/>
      <c r="X52" s="38"/>
      <c r="Y52" s="78"/>
      <c r="Z52" s="78"/>
      <c r="AA52" s="78"/>
      <c r="AB52" s="78"/>
      <c r="AC52" s="78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</row>
    <row r="53" spans="1:44" s="84" customFormat="1" ht="15.75" customHeight="1" x14ac:dyDescent="0.3">
      <c r="A53" s="33"/>
      <c r="B53" s="143" t="s">
        <v>313</v>
      </c>
      <c r="C53" s="144"/>
      <c r="D53" s="199" t="s">
        <v>108</v>
      </c>
      <c r="E53" s="199"/>
      <c r="F53" s="199"/>
      <c r="G53" s="82"/>
      <c r="H53" s="200" t="s">
        <v>108</v>
      </c>
      <c r="I53" s="200"/>
      <c r="J53" s="82"/>
      <c r="K53" s="201"/>
      <c r="L53" s="201"/>
      <c r="M53" s="201"/>
      <c r="N53" s="201"/>
      <c r="O53" s="201"/>
      <c r="P53" s="82"/>
      <c r="Q53" s="74"/>
      <c r="R53" s="74"/>
      <c r="S53" s="83"/>
      <c r="T53" s="83"/>
      <c r="U53" s="55"/>
      <c r="V53" s="55"/>
      <c r="W53" s="78"/>
      <c r="X53" s="38"/>
      <c r="Y53" s="78"/>
      <c r="Z53" s="78"/>
      <c r="AA53" s="78"/>
      <c r="AB53" s="78"/>
      <c r="AC53" s="78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</row>
    <row r="54" spans="1:44" s="84" customFormat="1" ht="15.75" customHeight="1" x14ac:dyDescent="0.3">
      <c r="A54" s="33"/>
      <c r="B54" s="143" t="s">
        <v>314</v>
      </c>
      <c r="C54" s="144"/>
      <c r="D54" s="199" t="s">
        <v>108</v>
      </c>
      <c r="E54" s="199"/>
      <c r="F54" s="199"/>
      <c r="G54" s="82"/>
      <c r="H54" s="200" t="s">
        <v>108</v>
      </c>
      <c r="I54" s="200"/>
      <c r="J54" s="82"/>
      <c r="K54" s="201"/>
      <c r="L54" s="201"/>
      <c r="M54" s="201"/>
      <c r="N54" s="201"/>
      <c r="O54" s="201"/>
      <c r="P54" s="82"/>
      <c r="Q54" s="74"/>
      <c r="R54" s="74"/>
      <c r="S54" s="83"/>
      <c r="T54" s="83"/>
      <c r="U54" s="55"/>
      <c r="V54" s="55"/>
      <c r="W54" s="78"/>
      <c r="X54" s="38"/>
      <c r="Y54" s="78"/>
      <c r="Z54" s="78"/>
      <c r="AA54" s="78"/>
      <c r="AB54" s="78"/>
      <c r="AC54" s="78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</row>
    <row r="55" spans="1:44" s="84" customFormat="1" ht="15.75" customHeight="1" x14ac:dyDescent="0.3">
      <c r="A55" s="33"/>
      <c r="B55" s="143" t="s">
        <v>315</v>
      </c>
      <c r="C55" s="144"/>
      <c r="D55" s="199" t="s">
        <v>108</v>
      </c>
      <c r="E55" s="199"/>
      <c r="F55" s="199"/>
      <c r="G55" s="82"/>
      <c r="H55" s="200" t="s">
        <v>108</v>
      </c>
      <c r="I55" s="200"/>
      <c r="J55" s="82"/>
      <c r="K55" s="201"/>
      <c r="L55" s="201"/>
      <c r="M55" s="201"/>
      <c r="N55" s="201"/>
      <c r="O55" s="201"/>
      <c r="P55" s="82"/>
      <c r="Q55" s="74"/>
      <c r="R55" s="74"/>
      <c r="S55" s="83"/>
      <c r="T55" s="83"/>
      <c r="U55" s="55"/>
      <c r="V55" s="55"/>
      <c r="W55" s="78"/>
      <c r="X55" s="38"/>
      <c r="Y55" s="78"/>
      <c r="Z55" s="78"/>
      <c r="AA55" s="78"/>
      <c r="AB55" s="78"/>
      <c r="AC55" s="78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</row>
    <row r="56" spans="1:44" s="84" customFormat="1" ht="15.75" customHeight="1" x14ac:dyDescent="0.3">
      <c r="A56" s="33"/>
      <c r="B56" s="143" t="s">
        <v>316</v>
      </c>
      <c r="C56" s="144"/>
      <c r="D56" s="199" t="s">
        <v>108</v>
      </c>
      <c r="E56" s="199"/>
      <c r="F56" s="199"/>
      <c r="G56" s="82"/>
      <c r="H56" s="200" t="s">
        <v>108</v>
      </c>
      <c r="I56" s="200"/>
      <c r="J56" s="82"/>
      <c r="K56" s="201"/>
      <c r="L56" s="201"/>
      <c r="M56" s="201"/>
      <c r="N56" s="201"/>
      <c r="O56" s="201"/>
      <c r="P56" s="82"/>
      <c r="Q56" s="74"/>
      <c r="R56" s="74"/>
      <c r="S56" s="83"/>
      <c r="T56" s="83"/>
      <c r="U56" s="55"/>
      <c r="V56" s="55"/>
      <c r="W56" s="78"/>
      <c r="X56" s="38"/>
      <c r="Y56" s="78"/>
      <c r="Z56" s="78"/>
      <c r="AA56" s="78"/>
      <c r="AB56" s="78"/>
      <c r="AC56" s="78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</row>
    <row r="57" spans="1:44" s="84" customFormat="1" ht="15.75" customHeight="1" x14ac:dyDescent="0.3">
      <c r="A57" s="33"/>
      <c r="B57" s="143" t="s">
        <v>317</v>
      </c>
      <c r="C57" s="144"/>
      <c r="D57" s="199" t="s">
        <v>108</v>
      </c>
      <c r="E57" s="199"/>
      <c r="F57" s="199"/>
      <c r="G57" s="82"/>
      <c r="H57" s="200" t="s">
        <v>108</v>
      </c>
      <c r="I57" s="200"/>
      <c r="J57" s="82"/>
      <c r="K57" s="201"/>
      <c r="L57" s="201"/>
      <c r="M57" s="201"/>
      <c r="N57" s="201"/>
      <c r="O57" s="201"/>
      <c r="P57" s="82"/>
      <c r="Q57" s="74"/>
      <c r="R57" s="74"/>
      <c r="S57" s="83"/>
      <c r="T57" s="83"/>
      <c r="U57" s="55"/>
      <c r="V57" s="55"/>
      <c r="W57" s="78"/>
      <c r="X57" s="38"/>
      <c r="Y57" s="78"/>
      <c r="Z57" s="78"/>
      <c r="AA57" s="78"/>
      <c r="AB57" s="78"/>
      <c r="AC57" s="78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</row>
    <row r="58" spans="1:44" ht="15.75" customHeight="1" x14ac:dyDescent="0.3">
      <c r="A58" s="65"/>
      <c r="B58" s="202" t="s">
        <v>37</v>
      </c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W58" s="78"/>
      <c r="X58" s="78"/>
      <c r="Y58" s="78"/>
      <c r="Z58" s="222"/>
      <c r="AA58" s="222"/>
      <c r="AB58" s="222"/>
      <c r="AC58" s="78"/>
      <c r="AD58" s="85"/>
      <c r="AE58" s="79"/>
      <c r="AF58" s="79"/>
      <c r="AG58" s="79"/>
      <c r="AH58" s="79"/>
      <c r="AI58" s="79"/>
      <c r="AJ58" s="79"/>
      <c r="AK58" s="38"/>
      <c r="AL58" s="38"/>
      <c r="AM58" s="38"/>
      <c r="AN58" s="38"/>
      <c r="AO58" s="38"/>
      <c r="AP58" s="38"/>
      <c r="AQ58" s="38"/>
      <c r="AR58" s="38"/>
    </row>
    <row r="59" spans="1:44" s="67" customFormat="1" ht="15.75" customHeight="1" x14ac:dyDescent="0.3">
      <c r="A59" s="66"/>
      <c r="B59" s="58" t="s">
        <v>20</v>
      </c>
      <c r="C59" s="58"/>
      <c r="D59" s="58"/>
      <c r="E59" s="58"/>
      <c r="F59" s="58"/>
      <c r="H59" s="58"/>
      <c r="I59" s="174" t="s">
        <v>21</v>
      </c>
      <c r="J59" s="174"/>
      <c r="K59" s="174"/>
      <c r="L59" s="174"/>
      <c r="M59" s="174" t="s">
        <v>22</v>
      </c>
      <c r="N59" s="174"/>
      <c r="O59" s="174"/>
      <c r="P59" s="174"/>
      <c r="Q59" s="174"/>
      <c r="R59" s="174"/>
      <c r="S59" s="174"/>
      <c r="T59" s="174"/>
      <c r="W59" s="86"/>
      <c r="X59" s="78"/>
      <c r="Y59" s="86"/>
      <c r="Z59" s="222"/>
      <c r="AA59" s="222"/>
      <c r="AB59" s="222"/>
      <c r="AC59" s="87"/>
      <c r="AD59" s="85"/>
      <c r="AE59" s="86"/>
      <c r="AF59" s="86"/>
      <c r="AG59" s="86"/>
      <c r="AH59" s="86"/>
      <c r="AI59" s="86"/>
      <c r="AJ59" s="86"/>
      <c r="AK59" s="88"/>
      <c r="AL59" s="88"/>
      <c r="AM59" s="88"/>
      <c r="AN59" s="88"/>
      <c r="AO59" s="88"/>
      <c r="AP59" s="88"/>
      <c r="AQ59" s="88"/>
      <c r="AR59" s="88"/>
    </row>
    <row r="60" spans="1:44" ht="15.75" customHeight="1" x14ac:dyDescent="0.25">
      <c r="A60" s="65"/>
      <c r="B60" s="215"/>
      <c r="C60" s="215"/>
      <c r="D60" s="215"/>
      <c r="E60" s="215"/>
      <c r="F60" s="215"/>
      <c r="G60" s="215"/>
      <c r="H60" s="215"/>
      <c r="I60" s="215" t="s">
        <v>108</v>
      </c>
      <c r="J60" s="215"/>
      <c r="K60" s="215"/>
      <c r="L60" s="215"/>
      <c r="M60" s="224"/>
      <c r="N60" s="224"/>
      <c r="O60" s="224"/>
      <c r="P60" s="224"/>
      <c r="Q60" s="176"/>
      <c r="R60" s="176"/>
      <c r="S60" s="176"/>
      <c r="T60" s="176"/>
      <c r="W60" s="86"/>
      <c r="X60" s="78"/>
      <c r="Y60" s="89"/>
      <c r="Z60" s="90"/>
      <c r="AA60" s="91"/>
      <c r="AB60" s="91"/>
      <c r="AC60" s="91"/>
      <c r="AD60" s="89"/>
      <c r="AE60" s="92"/>
      <c r="AF60" s="93"/>
      <c r="AG60" s="93"/>
      <c r="AH60" s="93"/>
      <c r="AI60" s="93"/>
      <c r="AJ60" s="88"/>
      <c r="AK60" s="38"/>
      <c r="AL60" s="38"/>
      <c r="AM60" s="38"/>
      <c r="AN60" s="38"/>
      <c r="AO60" s="38"/>
      <c r="AP60" s="38"/>
      <c r="AQ60" s="38"/>
      <c r="AR60" s="38"/>
    </row>
    <row r="61" spans="1:44" ht="14" x14ac:dyDescent="0.3">
      <c r="A61" s="65"/>
      <c r="B61" s="202" t="s">
        <v>318</v>
      </c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38"/>
      <c r="AL61" s="38"/>
      <c r="AM61" s="38"/>
      <c r="AN61" s="38"/>
      <c r="AO61" s="38"/>
      <c r="AP61" s="38"/>
      <c r="AQ61" s="38"/>
      <c r="AR61" s="38"/>
    </row>
    <row r="62" spans="1:44" s="67" customFormat="1" ht="20.25" customHeight="1" x14ac:dyDescent="0.3">
      <c r="A62" s="66"/>
      <c r="B62" s="177" t="s">
        <v>39</v>
      </c>
      <c r="C62" s="177"/>
      <c r="D62" s="177"/>
      <c r="F62" s="177" t="s">
        <v>335</v>
      </c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96"/>
      <c r="R62" s="196"/>
      <c r="S62" s="196"/>
      <c r="T62" s="196"/>
      <c r="W62" s="86"/>
      <c r="X62" s="93"/>
      <c r="Y62" s="94"/>
      <c r="Z62" s="94"/>
      <c r="AA62" s="94"/>
      <c r="AB62" s="94"/>
      <c r="AC62" s="94"/>
      <c r="AD62" s="94"/>
      <c r="AE62" s="94"/>
      <c r="AF62" s="94"/>
      <c r="AG62" s="94"/>
      <c r="AH62" s="93"/>
      <c r="AI62" s="94"/>
      <c r="AJ62" s="94"/>
      <c r="AK62" s="94"/>
      <c r="AL62" s="88"/>
      <c r="AM62" s="88"/>
      <c r="AN62" s="88"/>
      <c r="AO62" s="88"/>
      <c r="AP62" s="88"/>
      <c r="AQ62" s="88"/>
      <c r="AR62" s="88"/>
    </row>
    <row r="63" spans="1:44" s="67" customFormat="1" ht="36.75" customHeight="1" x14ac:dyDescent="0.3">
      <c r="A63" s="66"/>
      <c r="B63" s="182" t="s">
        <v>44</v>
      </c>
      <c r="C63" s="182"/>
      <c r="D63" s="182"/>
      <c r="E63" s="182"/>
      <c r="F63" s="194">
        <v>0</v>
      </c>
      <c r="G63" s="195"/>
      <c r="H63" s="195"/>
      <c r="I63" s="192"/>
      <c r="J63" s="193"/>
      <c r="K63" s="193"/>
      <c r="L63" s="95"/>
      <c r="M63" s="180"/>
      <c r="N63" s="180"/>
      <c r="O63" s="180"/>
      <c r="P63" s="180"/>
      <c r="Q63" s="96"/>
      <c r="R63" s="173"/>
      <c r="S63" s="173"/>
      <c r="T63" s="97"/>
      <c r="W63" s="98"/>
      <c r="X63" s="86"/>
      <c r="Y63" s="99"/>
      <c r="Z63" s="100"/>
      <c r="AA63" s="91"/>
      <c r="AB63" s="91"/>
      <c r="AC63" s="91"/>
      <c r="AD63" s="90"/>
      <c r="AE63" s="89"/>
      <c r="AF63" s="92"/>
      <c r="AG63" s="101"/>
      <c r="AH63" s="101"/>
      <c r="AI63" s="102"/>
      <c r="AJ63" s="102"/>
      <c r="AK63" s="102"/>
      <c r="AL63" s="86"/>
      <c r="AM63" s="86"/>
      <c r="AN63" s="88"/>
      <c r="AO63" s="88"/>
      <c r="AP63" s="88"/>
      <c r="AQ63" s="88"/>
      <c r="AR63" s="88"/>
    </row>
    <row r="64" spans="1:44" s="67" customFormat="1" ht="36.75" customHeight="1" x14ac:dyDescent="0.3">
      <c r="A64" s="66"/>
      <c r="B64" s="182" t="s">
        <v>80</v>
      </c>
      <c r="C64" s="182"/>
      <c r="D64" s="182"/>
      <c r="E64" s="182"/>
      <c r="F64" s="197">
        <v>2500</v>
      </c>
      <c r="G64" s="198"/>
      <c r="H64" s="198"/>
      <c r="I64" s="192"/>
      <c r="J64" s="193"/>
      <c r="K64" s="193"/>
      <c r="L64" s="95"/>
      <c r="M64" s="180"/>
      <c r="N64" s="180"/>
      <c r="O64" s="180"/>
      <c r="P64" s="180"/>
      <c r="Q64" s="193"/>
      <c r="R64" s="193"/>
      <c r="S64" s="193"/>
      <c r="T64" s="193"/>
      <c r="W64" s="98"/>
      <c r="X64" s="94"/>
      <c r="Y64" s="99"/>
      <c r="Z64" s="103"/>
      <c r="AA64" s="91"/>
      <c r="AB64" s="91"/>
      <c r="AC64" s="91"/>
      <c r="AD64" s="91"/>
      <c r="AE64" s="89"/>
      <c r="AF64" s="104"/>
      <c r="AG64" s="101"/>
      <c r="AH64" s="101"/>
      <c r="AI64" s="102"/>
      <c r="AJ64" s="102"/>
      <c r="AK64" s="102"/>
      <c r="AL64" s="86"/>
      <c r="AM64" s="86"/>
      <c r="AN64" s="88"/>
      <c r="AO64" s="88"/>
      <c r="AP64" s="88"/>
      <c r="AQ64" s="88"/>
      <c r="AR64" s="88"/>
    </row>
    <row r="65" spans="1:44" s="67" customFormat="1" ht="36.75" customHeight="1" x14ac:dyDescent="0.3">
      <c r="A65" s="66"/>
      <c r="B65" s="182" t="s">
        <v>300</v>
      </c>
      <c r="C65" s="182"/>
      <c r="D65" s="182"/>
      <c r="E65" s="182"/>
      <c r="F65" s="194">
        <v>0</v>
      </c>
      <c r="G65" s="195"/>
      <c r="H65" s="195"/>
      <c r="I65" s="192"/>
      <c r="J65" s="193"/>
      <c r="K65" s="193"/>
      <c r="L65" s="95"/>
      <c r="M65" s="180"/>
      <c r="N65" s="180"/>
      <c r="O65" s="180"/>
      <c r="P65" s="180"/>
      <c r="Q65" s="96"/>
      <c r="R65" s="173"/>
      <c r="S65" s="173"/>
      <c r="T65" s="97"/>
      <c r="W65" s="98"/>
      <c r="X65" s="99"/>
      <c r="Y65" s="99"/>
      <c r="Z65" s="100"/>
      <c r="AA65" s="91"/>
      <c r="AB65" s="91"/>
      <c r="AC65" s="91"/>
      <c r="AD65" s="90"/>
      <c r="AE65" s="89"/>
      <c r="AF65" s="104"/>
      <c r="AG65" s="101"/>
      <c r="AH65" s="101"/>
      <c r="AI65" s="102"/>
      <c r="AJ65" s="102"/>
      <c r="AK65" s="102"/>
      <c r="AL65" s="86"/>
      <c r="AM65" s="86"/>
      <c r="AN65" s="88"/>
      <c r="AO65" s="88"/>
      <c r="AP65" s="88"/>
      <c r="AQ65" s="88"/>
      <c r="AR65" s="88"/>
    </row>
    <row r="66" spans="1:44" s="67" customFormat="1" ht="47.25" customHeight="1" x14ac:dyDescent="0.3">
      <c r="A66" s="66"/>
      <c r="B66" s="182" t="s">
        <v>299</v>
      </c>
      <c r="C66" s="182"/>
      <c r="D66" s="182"/>
      <c r="E66" s="182"/>
      <c r="F66" s="194">
        <v>0</v>
      </c>
      <c r="G66" s="195"/>
      <c r="H66" s="195"/>
      <c r="I66" s="192"/>
      <c r="J66" s="193"/>
      <c r="K66" s="193"/>
      <c r="L66" s="95"/>
      <c r="M66" s="180"/>
      <c r="N66" s="180"/>
      <c r="O66" s="180"/>
      <c r="P66" s="180"/>
      <c r="Q66" s="96"/>
      <c r="R66" s="173"/>
      <c r="S66" s="173"/>
      <c r="T66" s="97"/>
      <c r="W66" s="98"/>
      <c r="X66" s="99"/>
      <c r="Y66" s="99"/>
      <c r="Z66" s="100"/>
      <c r="AA66" s="91"/>
      <c r="AB66" s="91"/>
      <c r="AC66" s="91"/>
      <c r="AD66" s="90"/>
      <c r="AE66" s="89"/>
      <c r="AF66" s="104"/>
      <c r="AG66" s="101"/>
      <c r="AH66" s="101"/>
      <c r="AI66" s="102"/>
      <c r="AJ66" s="102"/>
      <c r="AK66" s="102"/>
      <c r="AL66" s="86"/>
      <c r="AM66" s="86"/>
      <c r="AN66" s="88"/>
      <c r="AO66" s="88"/>
      <c r="AP66" s="88"/>
      <c r="AQ66" s="88"/>
      <c r="AR66" s="88"/>
    </row>
    <row r="67" spans="1:44" s="67" customFormat="1" ht="36.75" customHeight="1" x14ac:dyDescent="0.3">
      <c r="A67" s="66"/>
      <c r="B67" s="182" t="s">
        <v>81</v>
      </c>
      <c r="C67" s="182"/>
      <c r="D67" s="182"/>
      <c r="E67" s="182"/>
      <c r="F67" s="194">
        <v>0</v>
      </c>
      <c r="G67" s="195"/>
      <c r="H67" s="195"/>
      <c r="I67" s="192"/>
      <c r="J67" s="193"/>
      <c r="K67" s="193"/>
      <c r="L67" s="95"/>
      <c r="M67" s="180"/>
      <c r="N67" s="180"/>
      <c r="O67" s="180"/>
      <c r="P67" s="180"/>
      <c r="Q67" s="96"/>
      <c r="R67" s="173"/>
      <c r="S67" s="173"/>
      <c r="T67" s="97"/>
      <c r="W67" s="98"/>
      <c r="X67" s="99"/>
      <c r="Y67" s="99"/>
      <c r="Z67" s="100"/>
      <c r="AA67" s="91"/>
      <c r="AB67" s="91"/>
      <c r="AC67" s="91"/>
      <c r="AD67" s="90"/>
      <c r="AE67" s="89"/>
      <c r="AF67" s="104"/>
      <c r="AG67" s="101"/>
      <c r="AH67" s="101"/>
      <c r="AI67" s="102"/>
      <c r="AJ67" s="102"/>
      <c r="AK67" s="102"/>
      <c r="AL67" s="86"/>
      <c r="AM67" s="86"/>
      <c r="AN67" s="88"/>
      <c r="AO67" s="88"/>
      <c r="AP67" s="88"/>
      <c r="AQ67" s="88"/>
      <c r="AR67" s="88"/>
    </row>
    <row r="68" spans="1:44" s="67" customFormat="1" ht="36.75" customHeight="1" x14ac:dyDescent="0.3">
      <c r="A68" s="66"/>
      <c r="B68" s="182" t="s">
        <v>45</v>
      </c>
      <c r="C68" s="182"/>
      <c r="D68" s="182"/>
      <c r="E68" s="182"/>
      <c r="F68" s="194">
        <v>0</v>
      </c>
      <c r="G68" s="195"/>
      <c r="H68" s="195"/>
      <c r="I68" s="192"/>
      <c r="J68" s="193"/>
      <c r="K68" s="193"/>
      <c r="L68" s="95"/>
      <c r="M68" s="180"/>
      <c r="N68" s="180"/>
      <c r="O68" s="180"/>
      <c r="P68" s="180"/>
      <c r="Q68" s="96"/>
      <c r="R68" s="173"/>
      <c r="S68" s="173"/>
      <c r="T68" s="97"/>
      <c r="W68" s="98"/>
      <c r="X68" s="99"/>
      <c r="Y68" s="99"/>
      <c r="Z68" s="100"/>
      <c r="AA68" s="91"/>
      <c r="AB68" s="91"/>
      <c r="AC68" s="91"/>
      <c r="AD68" s="90"/>
      <c r="AE68" s="89"/>
      <c r="AF68" s="104"/>
      <c r="AG68" s="101"/>
      <c r="AH68" s="101"/>
      <c r="AI68" s="102"/>
      <c r="AJ68" s="102"/>
      <c r="AK68" s="102"/>
      <c r="AL68" s="86"/>
      <c r="AM68" s="86"/>
      <c r="AN68" s="88"/>
      <c r="AO68" s="88"/>
      <c r="AP68" s="88"/>
      <c r="AQ68" s="88"/>
      <c r="AR68" s="88"/>
    </row>
    <row r="69" spans="1:44" s="67" customFormat="1" ht="36.75" customHeight="1" x14ac:dyDescent="0.3">
      <c r="A69" s="66"/>
      <c r="B69" s="182" t="s">
        <v>82</v>
      </c>
      <c r="C69" s="182"/>
      <c r="D69" s="182"/>
      <c r="E69" s="182"/>
      <c r="F69" s="194">
        <v>0</v>
      </c>
      <c r="G69" s="195"/>
      <c r="H69" s="195"/>
      <c r="I69" s="192"/>
      <c r="J69" s="193"/>
      <c r="K69" s="193"/>
      <c r="L69" s="95"/>
      <c r="M69" s="180"/>
      <c r="N69" s="180"/>
      <c r="O69" s="180"/>
      <c r="P69" s="180"/>
      <c r="Q69" s="96"/>
      <c r="R69" s="173"/>
      <c r="S69" s="173"/>
      <c r="T69" s="97"/>
      <c r="W69" s="98"/>
      <c r="X69" s="99"/>
      <c r="Y69" s="99"/>
      <c r="Z69" s="100"/>
      <c r="AA69" s="91"/>
      <c r="AB69" s="91"/>
      <c r="AC69" s="91"/>
      <c r="AD69" s="90"/>
      <c r="AE69" s="89"/>
      <c r="AF69" s="104"/>
      <c r="AG69" s="101"/>
      <c r="AH69" s="101"/>
      <c r="AI69" s="102"/>
      <c r="AJ69" s="102"/>
      <c r="AK69" s="102"/>
      <c r="AL69" s="86"/>
      <c r="AM69" s="86"/>
      <c r="AN69" s="88"/>
      <c r="AO69" s="88"/>
      <c r="AP69" s="88"/>
      <c r="AQ69" s="88"/>
      <c r="AR69" s="88"/>
    </row>
    <row r="70" spans="1:44" s="67" customFormat="1" ht="36.75" customHeight="1" x14ac:dyDescent="0.3">
      <c r="A70" s="66"/>
      <c r="B70" s="182" t="s">
        <v>284</v>
      </c>
      <c r="C70" s="182"/>
      <c r="D70" s="182"/>
      <c r="E70" s="182"/>
      <c r="F70" s="194">
        <v>0</v>
      </c>
      <c r="G70" s="195"/>
      <c r="H70" s="195"/>
      <c r="I70" s="192"/>
      <c r="J70" s="193"/>
      <c r="K70" s="193"/>
      <c r="L70" s="95"/>
      <c r="M70" s="180"/>
      <c r="N70" s="180"/>
      <c r="O70" s="180"/>
      <c r="P70" s="180"/>
      <c r="Q70" s="173"/>
      <c r="R70" s="173"/>
      <c r="S70" s="173"/>
      <c r="T70" s="173"/>
      <c r="W70" s="98"/>
      <c r="X70" s="99"/>
      <c r="Y70" s="99"/>
      <c r="Z70" s="100"/>
      <c r="AA70" s="91"/>
      <c r="AB70" s="91"/>
      <c r="AC70" s="91"/>
      <c r="AD70" s="90"/>
      <c r="AE70" s="89"/>
      <c r="AF70" s="104"/>
      <c r="AG70" s="101"/>
      <c r="AH70" s="101"/>
      <c r="AI70" s="102"/>
      <c r="AJ70" s="102"/>
      <c r="AK70" s="102"/>
      <c r="AL70" s="86"/>
      <c r="AM70" s="86"/>
      <c r="AN70" s="88"/>
      <c r="AO70" s="88"/>
      <c r="AP70" s="88"/>
      <c r="AQ70" s="88"/>
      <c r="AR70" s="88"/>
    </row>
    <row r="71" spans="1:44" s="67" customFormat="1" ht="29.25" hidden="1" customHeight="1" x14ac:dyDescent="0.3">
      <c r="A71" s="66"/>
      <c r="B71" s="182" t="s">
        <v>83</v>
      </c>
      <c r="C71" s="182"/>
      <c r="D71" s="182"/>
      <c r="E71" s="182"/>
      <c r="F71" s="192">
        <v>0</v>
      </c>
      <c r="G71" s="193"/>
      <c r="H71" s="193"/>
      <c r="I71" s="192"/>
      <c r="J71" s="193"/>
      <c r="K71" s="193"/>
      <c r="L71" s="95"/>
      <c r="M71" s="180"/>
      <c r="N71" s="180"/>
      <c r="O71" s="180"/>
      <c r="P71" s="180"/>
      <c r="Q71" s="96"/>
      <c r="R71" s="173"/>
      <c r="S71" s="173"/>
      <c r="T71" s="97"/>
      <c r="W71" s="98"/>
      <c r="X71" s="99"/>
      <c r="Y71" s="99"/>
      <c r="Z71" s="100"/>
      <c r="AA71" s="91"/>
      <c r="AB71" s="91"/>
      <c r="AC71" s="91"/>
      <c r="AD71" s="90"/>
      <c r="AE71" s="89"/>
      <c r="AF71" s="104"/>
      <c r="AG71" s="101"/>
      <c r="AH71" s="101"/>
      <c r="AI71" s="102"/>
      <c r="AJ71" s="102"/>
      <c r="AK71" s="102"/>
      <c r="AL71" s="86"/>
      <c r="AM71" s="86"/>
      <c r="AN71" s="88"/>
      <c r="AO71" s="88"/>
      <c r="AP71" s="88"/>
      <c r="AQ71" s="88"/>
      <c r="AR71" s="88"/>
    </row>
    <row r="72" spans="1:44" s="67" customFormat="1" ht="31.15" hidden="1" customHeight="1" x14ac:dyDescent="0.3">
      <c r="A72" s="66"/>
      <c r="B72" s="182" t="s">
        <v>84</v>
      </c>
      <c r="C72" s="182"/>
      <c r="D72" s="182"/>
      <c r="E72" s="182"/>
      <c r="F72" s="192">
        <v>0</v>
      </c>
      <c r="G72" s="193"/>
      <c r="H72" s="193"/>
      <c r="I72" s="192"/>
      <c r="J72" s="193"/>
      <c r="K72" s="193"/>
      <c r="L72" s="95"/>
      <c r="M72" s="180"/>
      <c r="N72" s="180"/>
      <c r="O72" s="180"/>
      <c r="P72" s="180"/>
      <c r="Q72" s="96"/>
      <c r="R72" s="173"/>
      <c r="S72" s="173"/>
      <c r="T72" s="97"/>
      <c r="W72" s="98"/>
      <c r="X72" s="99"/>
      <c r="Y72" s="99"/>
      <c r="Z72" s="100"/>
      <c r="AA72" s="91"/>
      <c r="AB72" s="91"/>
      <c r="AC72" s="91"/>
      <c r="AD72" s="90"/>
      <c r="AE72" s="89"/>
      <c r="AF72" s="104"/>
      <c r="AG72" s="101"/>
      <c r="AH72" s="101"/>
      <c r="AI72" s="102"/>
      <c r="AJ72" s="102"/>
      <c r="AK72" s="102"/>
      <c r="AL72" s="86"/>
      <c r="AM72" s="86"/>
      <c r="AN72" s="88"/>
      <c r="AO72" s="88"/>
      <c r="AP72" s="88"/>
      <c r="AQ72" s="88"/>
      <c r="AR72" s="88"/>
    </row>
    <row r="73" spans="1:44" s="67" customFormat="1" ht="24" hidden="1" customHeight="1" x14ac:dyDescent="0.3">
      <c r="A73" s="66"/>
      <c r="B73" s="182" t="s">
        <v>85</v>
      </c>
      <c r="C73" s="182"/>
      <c r="D73" s="182"/>
      <c r="E73" s="182"/>
      <c r="F73" s="192">
        <v>0</v>
      </c>
      <c r="G73" s="193"/>
      <c r="H73" s="193"/>
      <c r="I73" s="192"/>
      <c r="J73" s="193"/>
      <c r="K73" s="193"/>
      <c r="L73" s="95"/>
      <c r="M73" s="180"/>
      <c r="N73" s="180"/>
      <c r="O73" s="180"/>
      <c r="P73" s="180"/>
      <c r="Q73" s="96"/>
      <c r="R73" s="173"/>
      <c r="S73" s="173"/>
      <c r="T73" s="97"/>
      <c r="W73" s="98"/>
      <c r="X73" s="99"/>
      <c r="Y73" s="99"/>
      <c r="Z73" s="100"/>
      <c r="AA73" s="91"/>
      <c r="AB73" s="91"/>
      <c r="AC73" s="91"/>
      <c r="AD73" s="90"/>
      <c r="AE73" s="89"/>
      <c r="AF73" s="104"/>
      <c r="AG73" s="101"/>
      <c r="AH73" s="101"/>
      <c r="AI73" s="102"/>
      <c r="AJ73" s="102"/>
      <c r="AK73" s="102"/>
      <c r="AL73" s="86"/>
      <c r="AM73" s="86"/>
      <c r="AN73" s="88"/>
      <c r="AO73" s="88"/>
      <c r="AP73" s="88"/>
      <c r="AQ73" s="88"/>
      <c r="AR73" s="88"/>
    </row>
    <row r="74" spans="1:44" ht="19.5" customHeight="1" x14ac:dyDescent="0.25">
      <c r="A74" s="65"/>
      <c r="B74" s="178"/>
      <c r="C74" s="178"/>
      <c r="D74" s="178"/>
      <c r="E74" s="105"/>
      <c r="F74" s="105"/>
      <c r="G74" s="105"/>
      <c r="H74" s="105"/>
      <c r="I74" s="191"/>
      <c r="J74" s="191"/>
      <c r="K74" s="191"/>
      <c r="L74" s="191"/>
      <c r="N74" s="191"/>
      <c r="O74" s="191"/>
      <c r="P74" s="106"/>
      <c r="Q74" s="223"/>
      <c r="R74" s="173"/>
      <c r="S74" s="173"/>
      <c r="T74" s="105"/>
      <c r="W74" s="38"/>
      <c r="X74" s="99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107"/>
      <c r="AL74" s="107"/>
      <c r="AM74" s="86"/>
      <c r="AN74" s="86"/>
      <c r="AO74" s="38"/>
      <c r="AP74" s="38"/>
      <c r="AQ74" s="38"/>
      <c r="AR74" s="38"/>
    </row>
    <row r="75" spans="1:44" ht="15.75" hidden="1" customHeight="1" x14ac:dyDescent="0.3">
      <c r="A75" s="68"/>
      <c r="B75" s="181" t="s">
        <v>28</v>
      </c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08" t="s">
        <v>86</v>
      </c>
      <c r="W75" s="39"/>
      <c r="X75" s="88"/>
      <c r="Y75" s="39"/>
      <c r="Z75" s="39"/>
      <c r="AA75" s="39"/>
      <c r="AB75" s="39"/>
      <c r="AC75" s="39"/>
      <c r="AD75" s="38"/>
      <c r="AE75" s="38"/>
      <c r="AF75" s="38"/>
      <c r="AG75" s="38"/>
      <c r="AH75" s="38"/>
      <c r="AI75" s="38"/>
      <c r="AJ75" s="38"/>
      <c r="AK75" s="107"/>
      <c r="AL75" s="86"/>
      <c r="AM75" s="86"/>
      <c r="AN75" s="38"/>
      <c r="AO75" s="38"/>
      <c r="AP75" s="38"/>
      <c r="AQ75" s="38"/>
      <c r="AR75" s="38"/>
    </row>
    <row r="76" spans="1:44" s="67" customFormat="1" ht="15.75" hidden="1" customHeight="1" x14ac:dyDescent="0.3">
      <c r="A76" s="66"/>
      <c r="B76" s="70" t="s">
        <v>23</v>
      </c>
      <c r="C76" s="70"/>
      <c r="D76" s="70" t="s">
        <v>87</v>
      </c>
      <c r="E76" s="70"/>
      <c r="F76" s="109" t="s">
        <v>88</v>
      </c>
      <c r="G76" s="110"/>
      <c r="H76" s="110" t="s">
        <v>89</v>
      </c>
      <c r="I76" s="110"/>
      <c r="J76" s="110"/>
      <c r="K76" s="110"/>
      <c r="L76" s="186"/>
      <c r="M76" s="186"/>
      <c r="N76" s="187"/>
      <c r="O76" s="187"/>
      <c r="P76" s="187"/>
      <c r="Q76" s="187"/>
      <c r="R76" s="187"/>
      <c r="S76" s="187"/>
      <c r="T76" s="72"/>
      <c r="W76" s="39"/>
      <c r="X76" s="38"/>
      <c r="Y76" s="39"/>
      <c r="Z76" s="39"/>
      <c r="AA76" s="39"/>
      <c r="AB76" s="39"/>
      <c r="AC76" s="39"/>
      <c r="AD76" s="38"/>
      <c r="AE76" s="38"/>
      <c r="AF76" s="38"/>
      <c r="AG76" s="38"/>
      <c r="AH76" s="38"/>
      <c r="AI76" s="38"/>
      <c r="AJ76" s="38"/>
      <c r="AK76" s="107"/>
      <c r="AL76" s="86"/>
      <c r="AM76" s="86"/>
      <c r="AN76" s="88"/>
      <c r="AO76" s="88"/>
      <c r="AP76" s="88"/>
      <c r="AQ76" s="88"/>
      <c r="AR76" s="88"/>
    </row>
    <row r="77" spans="1:44" s="67" customFormat="1" ht="15.75" hidden="1" customHeight="1" x14ac:dyDescent="0.3">
      <c r="A77" s="66"/>
      <c r="B77" s="111"/>
      <c r="C77" s="69"/>
      <c r="D77" s="186"/>
      <c r="E77" s="186"/>
      <c r="F77" s="112" t="s">
        <v>108</v>
      </c>
      <c r="G77" s="69"/>
      <c r="H77" s="189"/>
      <c r="I77" s="189"/>
      <c r="J77" s="189"/>
      <c r="K77" s="69"/>
      <c r="L77" s="69"/>
      <c r="M77" s="69"/>
      <c r="N77" s="71"/>
      <c r="O77" s="71"/>
      <c r="P77" s="71"/>
      <c r="Q77" s="71"/>
      <c r="R77" s="71"/>
      <c r="S77" s="71"/>
      <c r="W77" s="39"/>
      <c r="X77" s="39"/>
      <c r="Y77" s="39"/>
      <c r="Z77" s="39"/>
      <c r="AA77" s="39"/>
      <c r="AB77" s="39"/>
      <c r="AC77" s="39"/>
      <c r="AD77" s="38"/>
      <c r="AE77" s="38"/>
      <c r="AF77" s="38"/>
      <c r="AG77" s="38"/>
      <c r="AH77" s="38"/>
      <c r="AI77" s="38"/>
      <c r="AJ77" s="38"/>
      <c r="AK77" s="88"/>
      <c r="AL77" s="86"/>
      <c r="AM77" s="86"/>
      <c r="AN77" s="88"/>
      <c r="AO77" s="88"/>
      <c r="AP77" s="88"/>
      <c r="AQ77" s="88"/>
      <c r="AR77" s="88"/>
    </row>
    <row r="78" spans="1:44" s="67" customFormat="1" ht="4.5" hidden="1" customHeight="1" x14ac:dyDescent="0.3">
      <c r="A78" s="66"/>
      <c r="B78" s="69"/>
      <c r="C78" s="69"/>
      <c r="D78" s="69"/>
      <c r="E78" s="69"/>
      <c r="F78" s="113"/>
      <c r="G78" s="69"/>
      <c r="H78" s="69"/>
      <c r="I78" s="69"/>
      <c r="J78" s="69"/>
      <c r="K78" s="69"/>
      <c r="L78" s="69"/>
      <c r="M78" s="69"/>
      <c r="N78" s="71"/>
      <c r="O78" s="71"/>
      <c r="P78" s="71"/>
      <c r="Q78" s="71"/>
      <c r="R78" s="71"/>
      <c r="S78" s="71"/>
      <c r="W78" s="39"/>
      <c r="X78" s="39"/>
      <c r="Y78" s="39"/>
      <c r="Z78" s="39"/>
      <c r="AA78" s="39"/>
      <c r="AB78" s="39"/>
      <c r="AC78" s="39"/>
      <c r="AD78" s="38"/>
      <c r="AE78" s="38"/>
      <c r="AF78" s="38"/>
      <c r="AG78" s="38"/>
      <c r="AH78" s="38"/>
      <c r="AI78" s="38"/>
      <c r="AJ78" s="38"/>
      <c r="AK78" s="38"/>
      <c r="AL78" s="86"/>
      <c r="AM78" s="86"/>
      <c r="AN78" s="88"/>
      <c r="AO78" s="88"/>
      <c r="AP78" s="88"/>
      <c r="AQ78" s="88"/>
      <c r="AR78" s="88"/>
    </row>
    <row r="79" spans="1:44" s="67" customFormat="1" ht="15.75" hidden="1" customHeight="1" x14ac:dyDescent="0.3">
      <c r="A79" s="66"/>
      <c r="B79" s="69" t="s">
        <v>91</v>
      </c>
      <c r="C79" s="186" t="s">
        <v>108</v>
      </c>
      <c r="D79" s="186"/>
      <c r="E79" s="186"/>
      <c r="F79" s="186"/>
      <c r="G79" s="186"/>
      <c r="H79" s="186"/>
      <c r="I79" s="188" t="s">
        <v>92</v>
      </c>
      <c r="J79" s="188"/>
      <c r="K79" s="189"/>
      <c r="L79" s="189"/>
      <c r="M79" s="70"/>
      <c r="N79" s="188" t="s">
        <v>31</v>
      </c>
      <c r="O79" s="188"/>
      <c r="P79" s="188"/>
      <c r="Q79" s="188"/>
      <c r="R79" s="188"/>
      <c r="S79" s="190"/>
      <c r="T79" s="190"/>
      <c r="W79" s="39"/>
      <c r="X79" s="39"/>
      <c r="Y79" s="39"/>
      <c r="Z79" s="39"/>
      <c r="AA79" s="39"/>
      <c r="AB79" s="39"/>
      <c r="AC79" s="39"/>
      <c r="AD79" s="38"/>
      <c r="AE79" s="38"/>
      <c r="AF79" s="38"/>
      <c r="AG79" s="38"/>
      <c r="AH79" s="38"/>
      <c r="AI79" s="38"/>
      <c r="AJ79" s="38"/>
      <c r="AK79" s="38"/>
      <c r="AL79" s="88"/>
      <c r="AM79" s="88"/>
      <c r="AN79" s="88"/>
      <c r="AO79" s="88"/>
      <c r="AP79" s="88"/>
      <c r="AQ79" s="88"/>
      <c r="AR79" s="88"/>
    </row>
    <row r="80" spans="1:44" ht="15.75" hidden="1" customHeight="1" x14ac:dyDescent="0.3">
      <c r="A80" s="37"/>
      <c r="B80" s="181" t="s">
        <v>32</v>
      </c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W80" s="39"/>
      <c r="X80" s="39"/>
      <c r="Y80" s="39"/>
      <c r="Z80" s="39"/>
      <c r="AA80" s="39"/>
      <c r="AB80" s="39"/>
      <c r="AC80" s="39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</row>
    <row r="81" spans="1:44" ht="15.75" hidden="1" customHeight="1" x14ac:dyDescent="0.3">
      <c r="A81" s="73"/>
      <c r="B81" s="183" t="s">
        <v>33</v>
      </c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74"/>
      <c r="R81" s="74"/>
      <c r="S81" s="184" t="s">
        <v>30</v>
      </c>
      <c r="T81" s="184"/>
      <c r="U81" s="29"/>
      <c r="V81" s="29"/>
      <c r="W81" s="39"/>
      <c r="X81" s="39"/>
      <c r="Y81" s="39"/>
      <c r="Z81" s="39"/>
      <c r="AA81" s="39"/>
      <c r="AB81" s="39"/>
      <c r="AC81" s="39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</row>
    <row r="82" spans="1:44" ht="15.75" hidden="1" customHeight="1" x14ac:dyDescent="0.3">
      <c r="A82" s="73"/>
      <c r="B82" s="183" t="s">
        <v>34</v>
      </c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74"/>
      <c r="R82" s="74"/>
      <c r="S82" s="185">
        <v>1</v>
      </c>
      <c r="T82" s="185"/>
      <c r="U82" s="29"/>
      <c r="V82" s="29"/>
      <c r="W82" s="39"/>
      <c r="X82" s="39"/>
      <c r="Y82" s="39"/>
      <c r="Z82" s="39"/>
      <c r="AA82" s="39"/>
      <c r="AB82" s="39"/>
      <c r="AC82" s="39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</row>
    <row r="83" spans="1:44" ht="15.75" hidden="1" customHeight="1" x14ac:dyDescent="0.3">
      <c r="A83" s="73"/>
      <c r="B83" s="183" t="s">
        <v>35</v>
      </c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74"/>
      <c r="R83" s="74"/>
      <c r="S83" s="184">
        <v>1</v>
      </c>
      <c r="T83" s="184"/>
      <c r="U83" s="29"/>
      <c r="V83" s="29"/>
      <c r="W83" s="39"/>
      <c r="X83" s="39"/>
      <c r="Y83" s="39"/>
      <c r="Z83" s="39"/>
      <c r="AA83" s="39"/>
      <c r="AB83" s="39"/>
      <c r="AC83" s="39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</row>
    <row r="84" spans="1:44" ht="15.75" hidden="1" customHeight="1" x14ac:dyDescent="0.3">
      <c r="A84" s="73"/>
      <c r="B84" s="183" t="s">
        <v>93</v>
      </c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74"/>
      <c r="R84" s="74"/>
      <c r="S84" s="184" t="s">
        <v>108</v>
      </c>
      <c r="T84" s="184"/>
      <c r="U84" s="29"/>
      <c r="V84" s="29"/>
      <c r="W84" s="39"/>
      <c r="X84" s="39"/>
      <c r="Y84" s="39"/>
      <c r="Z84" s="39"/>
      <c r="AA84" s="39"/>
      <c r="AB84" s="39"/>
      <c r="AC84" s="39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</row>
    <row r="85" spans="1:44" ht="15.75" hidden="1" customHeight="1" x14ac:dyDescent="0.3">
      <c r="A85" s="73"/>
      <c r="B85" s="183" t="s">
        <v>94</v>
      </c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74"/>
      <c r="R85" s="74"/>
      <c r="S85" s="184" t="s">
        <v>30</v>
      </c>
      <c r="T85" s="184"/>
      <c r="U85" s="29"/>
      <c r="V85" s="29"/>
      <c r="W85" s="39"/>
      <c r="X85" s="39"/>
      <c r="Y85" s="39"/>
      <c r="Z85" s="39"/>
      <c r="AA85" s="39"/>
      <c r="AB85" s="39"/>
      <c r="AC85" s="39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</row>
    <row r="86" spans="1:44" ht="15.75" hidden="1" customHeight="1" x14ac:dyDescent="0.3">
      <c r="A86" s="73"/>
      <c r="B86" s="183" t="s">
        <v>95</v>
      </c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74"/>
      <c r="R86" s="74"/>
      <c r="S86" s="184" t="s">
        <v>30</v>
      </c>
      <c r="T86" s="184"/>
      <c r="U86" s="29"/>
      <c r="V86" s="29"/>
      <c r="W86" s="38"/>
      <c r="X86" s="39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</row>
    <row r="87" spans="1:44" ht="15.75" hidden="1" customHeight="1" x14ac:dyDescent="0.3">
      <c r="A87" s="73"/>
      <c r="B87" s="183" t="s">
        <v>96</v>
      </c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74"/>
      <c r="R87" s="74"/>
      <c r="S87" s="184" t="s">
        <v>30</v>
      </c>
      <c r="T87" s="184"/>
      <c r="U87" s="29"/>
      <c r="V87" s="29"/>
      <c r="W87" s="88"/>
      <c r="X87" s="39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38"/>
      <c r="AL87" s="38"/>
      <c r="AM87" s="38"/>
      <c r="AN87" s="38"/>
      <c r="AO87" s="38"/>
      <c r="AP87" s="38"/>
      <c r="AQ87" s="38"/>
      <c r="AR87" s="38"/>
    </row>
    <row r="88" spans="1:44" ht="15.75" hidden="1" customHeight="1" x14ac:dyDescent="0.3">
      <c r="A88" s="73"/>
      <c r="B88" s="183" t="s">
        <v>97</v>
      </c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74"/>
      <c r="R88" s="74"/>
      <c r="S88" s="184" t="s">
        <v>30</v>
      </c>
      <c r="T88" s="184"/>
      <c r="U88" s="29"/>
      <c r="V88" s="29"/>
      <c r="W88" s="88"/>
      <c r="X88" s="3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38"/>
      <c r="AL88" s="38"/>
      <c r="AM88" s="38"/>
      <c r="AN88" s="38"/>
      <c r="AO88" s="38"/>
      <c r="AP88" s="38"/>
      <c r="AQ88" s="38"/>
      <c r="AR88" s="38"/>
    </row>
    <row r="89" spans="1:44" ht="15.75" hidden="1" customHeight="1" x14ac:dyDescent="0.3">
      <c r="A89" s="73"/>
      <c r="B89" s="183" t="s">
        <v>98</v>
      </c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74"/>
      <c r="R89" s="74"/>
      <c r="S89" s="184" t="s">
        <v>30</v>
      </c>
      <c r="T89" s="184"/>
      <c r="U89" s="29"/>
      <c r="V89" s="29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38"/>
      <c r="AL89" s="38"/>
      <c r="AM89" s="38"/>
      <c r="AN89" s="38"/>
      <c r="AO89" s="38"/>
      <c r="AP89" s="38"/>
      <c r="AQ89" s="38"/>
      <c r="AR89" s="38"/>
    </row>
    <row r="90" spans="1:44" ht="15.75" hidden="1" customHeight="1" x14ac:dyDescent="0.3">
      <c r="A90" s="73"/>
      <c r="B90" s="183" t="s">
        <v>99</v>
      </c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74"/>
      <c r="R90" s="74"/>
      <c r="S90" s="184" t="s">
        <v>30</v>
      </c>
      <c r="T90" s="184"/>
      <c r="U90" s="29"/>
      <c r="V90" s="29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38"/>
      <c r="AL90" s="38"/>
      <c r="AM90" s="38"/>
      <c r="AN90" s="38"/>
      <c r="AO90" s="38"/>
      <c r="AP90" s="38"/>
      <c r="AQ90" s="38"/>
      <c r="AR90" s="38"/>
    </row>
    <row r="91" spans="1:44" ht="15.75" hidden="1" customHeight="1" x14ac:dyDescent="0.3">
      <c r="A91" s="73"/>
      <c r="B91" s="183" t="s">
        <v>100</v>
      </c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74"/>
      <c r="R91" s="74"/>
      <c r="S91" s="184" t="s">
        <v>30</v>
      </c>
      <c r="T91" s="184"/>
      <c r="U91" s="29"/>
      <c r="V91" s="29"/>
      <c r="W91" s="38"/>
      <c r="X91" s="8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88"/>
      <c r="AL91" s="38"/>
      <c r="AM91" s="38"/>
      <c r="AN91" s="38"/>
      <c r="AO91" s="38"/>
      <c r="AP91" s="38"/>
      <c r="AQ91" s="38"/>
      <c r="AR91" s="38"/>
    </row>
    <row r="92" spans="1:44" ht="14" hidden="1" x14ac:dyDescent="0.3">
      <c r="A92" s="65"/>
      <c r="B92" s="181" t="s">
        <v>38</v>
      </c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W92" s="38"/>
      <c r="X92" s="8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88"/>
      <c r="AL92" s="38"/>
      <c r="AM92" s="38"/>
      <c r="AN92" s="38"/>
      <c r="AO92" s="38"/>
      <c r="AP92" s="38"/>
      <c r="AQ92" s="38"/>
      <c r="AR92" s="38"/>
    </row>
    <row r="93" spans="1:44" s="67" customFormat="1" ht="20.25" hidden="1" customHeight="1" x14ac:dyDescent="0.3">
      <c r="A93" s="66"/>
      <c r="B93" s="177" t="s">
        <v>39</v>
      </c>
      <c r="C93" s="177"/>
      <c r="D93" s="177"/>
      <c r="F93" s="177" t="s">
        <v>40</v>
      </c>
      <c r="G93" s="177"/>
      <c r="H93" s="177"/>
      <c r="I93" s="177" t="s">
        <v>41</v>
      </c>
      <c r="J93" s="177"/>
      <c r="K93" s="177"/>
      <c r="L93" s="177"/>
      <c r="M93" s="177" t="s">
        <v>42</v>
      </c>
      <c r="N93" s="177"/>
      <c r="O93" s="177"/>
      <c r="P93" s="177"/>
      <c r="Q93" s="114"/>
      <c r="R93" s="177" t="s">
        <v>43</v>
      </c>
      <c r="S93" s="177"/>
      <c r="T93" s="177"/>
      <c r="W93" s="86"/>
      <c r="X93" s="38"/>
      <c r="Y93" s="89"/>
      <c r="Z93" s="90"/>
      <c r="AA93" s="90"/>
      <c r="AB93" s="89"/>
      <c r="AC93" s="92"/>
      <c r="AD93" s="93"/>
      <c r="AE93" s="93"/>
      <c r="AF93" s="93"/>
      <c r="AG93" s="93"/>
      <c r="AH93" s="88"/>
      <c r="AI93" s="38"/>
      <c r="AJ93" s="88"/>
      <c r="AK93" s="88"/>
      <c r="AL93" s="88"/>
      <c r="AM93" s="88"/>
      <c r="AN93" s="88"/>
      <c r="AO93" s="88"/>
      <c r="AP93" s="88"/>
      <c r="AQ93" s="88"/>
      <c r="AR93" s="88"/>
    </row>
    <row r="94" spans="1:44" s="67" customFormat="1" ht="24.75" hidden="1" customHeight="1" x14ac:dyDescent="0.3">
      <c r="A94" s="66"/>
      <c r="B94" s="182" t="s">
        <v>101</v>
      </c>
      <c r="C94" s="182"/>
      <c r="D94" s="182"/>
      <c r="E94" s="182"/>
      <c r="F94" s="179">
        <v>0</v>
      </c>
      <c r="G94" s="179"/>
      <c r="H94" s="179"/>
      <c r="I94" s="179">
        <f>AG96</f>
        <v>0</v>
      </c>
      <c r="J94" s="179"/>
      <c r="K94" s="179"/>
      <c r="L94" s="179"/>
      <c r="M94" s="179">
        <v>0</v>
      </c>
      <c r="N94" s="179"/>
      <c r="O94" s="179"/>
      <c r="P94" s="179"/>
      <c r="Q94" s="114"/>
      <c r="R94" s="177"/>
      <c r="S94" s="177"/>
      <c r="T94" s="177"/>
      <c r="W94" s="86"/>
      <c r="X94" s="38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38"/>
      <c r="AJ94" s="88"/>
      <c r="AK94" s="88"/>
      <c r="AL94" s="88"/>
      <c r="AM94" s="88"/>
      <c r="AN94" s="88"/>
      <c r="AO94" s="88"/>
      <c r="AP94" s="88"/>
      <c r="AQ94" s="88"/>
      <c r="AR94" s="88"/>
    </row>
    <row r="95" spans="1:44" s="67" customFormat="1" ht="14" hidden="1" x14ac:dyDescent="0.3">
      <c r="A95" s="66"/>
      <c r="B95" s="182" t="s">
        <v>102</v>
      </c>
      <c r="C95" s="182"/>
      <c r="D95" s="182"/>
      <c r="E95" s="182"/>
      <c r="F95" s="179">
        <v>0</v>
      </c>
      <c r="G95" s="179"/>
      <c r="H95" s="179"/>
      <c r="I95" s="179">
        <f>AG97</f>
        <v>0</v>
      </c>
      <c r="J95" s="179"/>
      <c r="K95" s="179"/>
      <c r="L95" s="179"/>
      <c r="M95" s="179">
        <v>0</v>
      </c>
      <c r="N95" s="179"/>
      <c r="O95" s="179"/>
      <c r="P95" s="179"/>
      <c r="Q95" s="114"/>
      <c r="R95" s="177"/>
      <c r="S95" s="177"/>
      <c r="T95" s="177"/>
      <c r="W95" s="86"/>
      <c r="X95" s="93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88"/>
      <c r="AJ95" s="88"/>
      <c r="AK95" s="88"/>
      <c r="AL95" s="88"/>
      <c r="AM95" s="88"/>
      <c r="AN95" s="88"/>
      <c r="AO95" s="88"/>
      <c r="AP95" s="88"/>
      <c r="AQ95" s="88"/>
      <c r="AR95" s="88"/>
    </row>
    <row r="96" spans="1:44" s="67" customFormat="1" ht="20.25" hidden="1" customHeight="1" x14ac:dyDescent="0.3">
      <c r="A96" s="66"/>
      <c r="B96" s="95"/>
      <c r="C96" s="95"/>
      <c r="D96" s="95"/>
      <c r="E96" s="95"/>
      <c r="F96" s="95"/>
      <c r="G96" s="95"/>
      <c r="H96" s="95"/>
      <c r="I96" s="177" t="s">
        <v>46</v>
      </c>
      <c r="J96" s="177"/>
      <c r="K96" s="177"/>
      <c r="L96" s="177"/>
      <c r="M96" s="177" t="s">
        <v>42</v>
      </c>
      <c r="N96" s="177"/>
      <c r="O96" s="177"/>
      <c r="P96" s="177"/>
      <c r="Q96" s="177" t="s">
        <v>47</v>
      </c>
      <c r="R96" s="177"/>
      <c r="S96" s="177"/>
      <c r="T96" s="95"/>
      <c r="W96" s="98"/>
      <c r="X96" s="86"/>
      <c r="Y96" s="100"/>
      <c r="Z96" s="91"/>
      <c r="AA96" s="90"/>
      <c r="AB96" s="89"/>
      <c r="AC96" s="92"/>
      <c r="AD96" s="101"/>
      <c r="AE96" s="115"/>
      <c r="AF96" s="102"/>
      <c r="AG96" s="102"/>
      <c r="AH96" s="102"/>
      <c r="AI96" s="88"/>
      <c r="AJ96" s="88"/>
      <c r="AK96" s="88"/>
      <c r="AL96" s="88"/>
      <c r="AM96" s="88"/>
      <c r="AN96" s="88"/>
      <c r="AO96" s="88"/>
      <c r="AP96" s="88"/>
      <c r="AQ96" s="88"/>
      <c r="AR96" s="88"/>
    </row>
    <row r="97" spans="1:44" ht="19.5" hidden="1" customHeight="1" x14ac:dyDescent="0.3">
      <c r="A97" s="65"/>
      <c r="B97" s="178" t="s">
        <v>48</v>
      </c>
      <c r="C97" s="178"/>
      <c r="D97" s="178"/>
      <c r="E97" s="105"/>
      <c r="F97" s="105"/>
      <c r="G97" s="105"/>
      <c r="H97" s="105"/>
      <c r="I97" s="179">
        <f>SUM(I94:L95)</f>
        <v>0</v>
      </c>
      <c r="J97" s="179"/>
      <c r="K97" s="179"/>
      <c r="L97" s="179"/>
      <c r="M97" s="179">
        <f>SUM(M94:P95)</f>
        <v>0</v>
      </c>
      <c r="N97" s="179"/>
      <c r="O97" s="179"/>
      <c r="P97" s="179"/>
      <c r="Q97" s="180">
        <f>SUM(I97:P97)</f>
        <v>0</v>
      </c>
      <c r="R97" s="180"/>
      <c r="S97" s="180"/>
      <c r="T97" s="105"/>
      <c r="W97" s="98"/>
      <c r="X97" s="94"/>
      <c r="Y97" s="100"/>
      <c r="Z97" s="91"/>
      <c r="AA97" s="90"/>
      <c r="AB97" s="89"/>
      <c r="AC97" s="92"/>
      <c r="AD97" s="101"/>
      <c r="AE97" s="115"/>
      <c r="AF97" s="102"/>
      <c r="AG97" s="102"/>
      <c r="AH97" s="102"/>
      <c r="AI97" s="38"/>
      <c r="AJ97" s="38"/>
      <c r="AK97" s="38"/>
      <c r="AL97" s="38"/>
      <c r="AM97" s="38"/>
      <c r="AN97" s="38"/>
      <c r="AO97" s="38"/>
      <c r="AP97" s="38"/>
      <c r="AQ97" s="38"/>
      <c r="AR97" s="38"/>
    </row>
    <row r="98" spans="1:44" ht="15.75" hidden="1" customHeight="1" x14ac:dyDescent="0.3">
      <c r="A98" s="65"/>
      <c r="B98" s="181" t="s">
        <v>37</v>
      </c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W98" s="38"/>
      <c r="X98" s="99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</row>
    <row r="99" spans="1:44" s="67" customFormat="1" ht="15.75" hidden="1" customHeight="1" x14ac:dyDescent="0.3">
      <c r="A99" s="66"/>
      <c r="B99" s="58" t="s">
        <v>20</v>
      </c>
      <c r="C99" s="58"/>
      <c r="D99" s="58"/>
      <c r="E99" s="58"/>
      <c r="F99" s="58"/>
      <c r="H99" s="58"/>
      <c r="I99" s="174" t="s">
        <v>21</v>
      </c>
      <c r="J99" s="174"/>
      <c r="K99" s="174"/>
      <c r="L99" s="174"/>
      <c r="M99" s="174" t="s">
        <v>22</v>
      </c>
      <c r="N99" s="174"/>
      <c r="O99" s="174"/>
      <c r="P99" s="174"/>
      <c r="Q99" s="174"/>
      <c r="R99" s="174"/>
      <c r="S99" s="174"/>
      <c r="T99" s="174"/>
      <c r="W99" s="38"/>
      <c r="X99" s="99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88"/>
      <c r="AM99" s="88"/>
      <c r="AN99" s="88"/>
      <c r="AO99" s="88"/>
      <c r="AP99" s="88"/>
      <c r="AQ99" s="88"/>
      <c r="AR99" s="88"/>
    </row>
    <row r="100" spans="1:44" ht="15.75" hidden="1" customHeight="1" x14ac:dyDescent="0.25">
      <c r="A100" s="65"/>
      <c r="B100" s="175"/>
      <c r="C100" s="175"/>
      <c r="D100" s="175"/>
      <c r="E100" s="175"/>
      <c r="F100" s="175"/>
      <c r="G100" s="175"/>
      <c r="H100" s="175"/>
      <c r="I100" s="175" t="s">
        <v>108</v>
      </c>
      <c r="J100" s="175"/>
      <c r="K100" s="175"/>
      <c r="L100" s="175"/>
      <c r="M100" s="175"/>
      <c r="N100" s="175"/>
      <c r="O100" s="175"/>
      <c r="P100" s="175"/>
      <c r="Q100" s="176"/>
      <c r="R100" s="176"/>
      <c r="S100" s="176"/>
      <c r="T100" s="176"/>
      <c r="W100" s="38"/>
      <c r="X100" s="38"/>
      <c r="Y100" s="116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88"/>
      <c r="AL100" s="38"/>
      <c r="AM100" s="38"/>
      <c r="AN100" s="38"/>
      <c r="AO100" s="38"/>
      <c r="AP100" s="38"/>
      <c r="AQ100" s="38"/>
      <c r="AR100" s="38"/>
    </row>
    <row r="101" spans="1:44" ht="14" x14ac:dyDescent="0.3">
      <c r="A101" s="30"/>
      <c r="B101" s="171" t="s">
        <v>350</v>
      </c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67" t="s">
        <v>351</v>
      </c>
      <c r="S101" s="147"/>
      <c r="T101" s="148"/>
      <c r="U101" s="33"/>
      <c r="V101" s="37"/>
      <c r="W101" s="225"/>
      <c r="X101" s="225"/>
      <c r="Y101" s="225"/>
      <c r="Z101" s="225"/>
      <c r="AA101" s="225"/>
      <c r="AB101" s="225"/>
      <c r="AC101" s="38"/>
      <c r="AD101" s="39"/>
      <c r="AE101" s="39"/>
      <c r="AF101" s="38"/>
      <c r="AG101" s="38"/>
      <c r="AH101" s="38"/>
      <c r="AI101" s="38"/>
      <c r="AJ101" s="38"/>
      <c r="AK101" s="38"/>
      <c r="AL101" s="38"/>
      <c r="AM101" s="38"/>
    </row>
    <row r="102" spans="1:44" ht="20.25" customHeight="1" x14ac:dyDescent="0.3">
      <c r="A102" s="25"/>
      <c r="B102" s="226" t="s">
        <v>320</v>
      </c>
      <c r="C102" s="226"/>
      <c r="D102" s="226"/>
      <c r="E102" s="226"/>
      <c r="F102" s="226" t="s">
        <v>321</v>
      </c>
      <c r="G102" s="226"/>
      <c r="H102" s="226"/>
      <c r="I102" s="226" t="s">
        <v>322</v>
      </c>
      <c r="J102" s="226"/>
      <c r="K102" s="226"/>
      <c r="L102" s="226"/>
      <c r="M102" s="226"/>
      <c r="N102" s="226"/>
      <c r="O102" s="226"/>
      <c r="P102" s="226"/>
      <c r="Q102" s="226"/>
      <c r="R102" s="226" t="s">
        <v>323</v>
      </c>
      <c r="S102" s="226"/>
      <c r="T102" s="226"/>
      <c r="U102" s="33"/>
      <c r="V102" s="37"/>
      <c r="W102" s="227"/>
      <c r="X102" s="227"/>
      <c r="Y102" s="227"/>
      <c r="Z102" s="227"/>
      <c r="AA102" s="227"/>
      <c r="AB102" s="227"/>
      <c r="AC102" s="40"/>
      <c r="AD102" s="40"/>
      <c r="AE102" s="41"/>
      <c r="AF102" s="38"/>
      <c r="AG102" s="38"/>
      <c r="AH102" s="38"/>
      <c r="AI102" s="38"/>
      <c r="AJ102" s="38"/>
      <c r="AK102" s="38"/>
      <c r="AL102" s="38"/>
      <c r="AM102" s="38"/>
    </row>
    <row r="103" spans="1:44" ht="20.25" customHeight="1" x14ac:dyDescent="0.3">
      <c r="A103" s="25"/>
      <c r="B103" s="228"/>
      <c r="C103" s="228"/>
      <c r="D103" s="228"/>
      <c r="E103" s="228"/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9"/>
      <c r="S103" s="229"/>
      <c r="T103" s="229"/>
      <c r="U103" s="33"/>
      <c r="V103" s="37"/>
      <c r="W103" s="227"/>
      <c r="X103" s="227"/>
      <c r="Y103" s="227"/>
      <c r="Z103" s="227"/>
      <c r="AA103" s="227"/>
      <c r="AB103" s="227"/>
      <c r="AC103" s="40"/>
      <c r="AD103" s="40"/>
      <c r="AE103" s="41"/>
      <c r="AF103" s="38"/>
      <c r="AG103" s="38"/>
      <c r="AH103" s="38"/>
      <c r="AI103" s="38"/>
      <c r="AJ103" s="38"/>
      <c r="AK103" s="38"/>
      <c r="AL103" s="38"/>
      <c r="AM103" s="38"/>
    </row>
    <row r="104" spans="1:44" ht="20.25" customHeight="1" x14ac:dyDescent="0.3">
      <c r="A104" s="25"/>
      <c r="B104" s="228"/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9"/>
      <c r="S104" s="229"/>
      <c r="T104" s="229"/>
      <c r="U104" s="33"/>
      <c r="V104" s="37"/>
      <c r="W104" s="227"/>
      <c r="X104" s="227"/>
      <c r="Y104" s="227"/>
      <c r="Z104" s="227"/>
      <c r="AA104" s="227"/>
      <c r="AB104" s="227"/>
      <c r="AC104" s="40"/>
      <c r="AD104" s="40"/>
      <c r="AE104" s="41"/>
      <c r="AF104" s="38"/>
      <c r="AG104" s="38"/>
      <c r="AH104" s="38"/>
      <c r="AI104" s="38"/>
      <c r="AJ104" s="38"/>
      <c r="AK104" s="38"/>
      <c r="AL104" s="38"/>
      <c r="AM104" s="38"/>
    </row>
    <row r="105" spans="1:44" ht="20.25" customHeight="1" x14ac:dyDescent="0.3">
      <c r="A105" s="25"/>
      <c r="B105" s="228"/>
      <c r="C105" s="228"/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9"/>
      <c r="S105" s="229"/>
      <c r="T105" s="229"/>
      <c r="U105" s="33"/>
      <c r="V105" s="37"/>
      <c r="W105" s="227"/>
      <c r="X105" s="227"/>
      <c r="Y105" s="227"/>
      <c r="Z105" s="227"/>
      <c r="AA105" s="227"/>
      <c r="AB105" s="227"/>
      <c r="AC105" s="40"/>
      <c r="AD105" s="40"/>
      <c r="AE105" s="41"/>
      <c r="AF105" s="38"/>
      <c r="AG105" s="38"/>
      <c r="AH105" s="38"/>
      <c r="AI105" s="38"/>
      <c r="AJ105" s="38"/>
      <c r="AK105" s="38"/>
      <c r="AL105" s="38"/>
      <c r="AM105" s="38"/>
    </row>
    <row r="106" spans="1:44" ht="20.25" customHeight="1" x14ac:dyDescent="0.3">
      <c r="A106" s="25"/>
      <c r="B106" s="228"/>
      <c r="C106" s="228"/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9"/>
      <c r="S106" s="229"/>
      <c r="T106" s="229"/>
      <c r="U106" s="33"/>
      <c r="V106" s="37"/>
      <c r="W106" s="227"/>
      <c r="X106" s="227"/>
      <c r="Y106" s="227"/>
      <c r="Z106" s="227"/>
      <c r="AA106" s="227"/>
      <c r="AB106" s="227"/>
      <c r="AC106" s="40"/>
      <c r="AD106" s="40"/>
      <c r="AE106" s="41"/>
      <c r="AF106" s="38"/>
      <c r="AG106" s="38"/>
      <c r="AH106" s="38"/>
      <c r="AI106" s="38"/>
      <c r="AJ106" s="38"/>
      <c r="AK106" s="38"/>
      <c r="AL106" s="38"/>
      <c r="AM106" s="38"/>
    </row>
    <row r="107" spans="1:44" ht="20.25" customHeight="1" x14ac:dyDescent="0.3">
      <c r="A107" s="25"/>
      <c r="B107" s="228"/>
      <c r="C107" s="228"/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9"/>
      <c r="S107" s="229"/>
      <c r="T107" s="229"/>
      <c r="U107" s="33"/>
      <c r="V107" s="37"/>
      <c r="W107" s="227"/>
      <c r="X107" s="227"/>
      <c r="Y107" s="227"/>
      <c r="Z107" s="227"/>
      <c r="AA107" s="227"/>
      <c r="AB107" s="227"/>
      <c r="AC107" s="40"/>
      <c r="AD107" s="40"/>
      <c r="AE107" s="41"/>
      <c r="AF107" s="38"/>
      <c r="AG107" s="38"/>
      <c r="AH107" s="38"/>
      <c r="AI107" s="38"/>
      <c r="AJ107" s="38"/>
      <c r="AK107" s="38"/>
      <c r="AL107" s="38"/>
      <c r="AM107" s="38"/>
    </row>
    <row r="108" spans="1:44" ht="20.25" customHeight="1" x14ac:dyDescent="0.3">
      <c r="A108" s="25"/>
      <c r="B108" s="228"/>
      <c r="C108" s="228"/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9"/>
      <c r="S108" s="229"/>
      <c r="T108" s="229"/>
      <c r="U108" s="33"/>
      <c r="V108" s="37"/>
      <c r="W108" s="227"/>
      <c r="X108" s="227"/>
      <c r="Y108" s="227"/>
      <c r="Z108" s="227"/>
      <c r="AA108" s="227"/>
      <c r="AB108" s="227"/>
      <c r="AC108" s="40"/>
      <c r="AD108" s="40"/>
      <c r="AE108" s="41"/>
      <c r="AF108" s="38"/>
      <c r="AG108" s="38"/>
      <c r="AH108" s="38"/>
      <c r="AI108" s="38"/>
      <c r="AJ108" s="38"/>
      <c r="AK108" s="38"/>
      <c r="AL108" s="38"/>
      <c r="AM108" s="38"/>
    </row>
    <row r="109" spans="1:44" ht="20.25" customHeight="1" x14ac:dyDescent="0.3">
      <c r="A109" s="25"/>
      <c r="B109" s="228"/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9"/>
      <c r="S109" s="229"/>
      <c r="T109" s="229"/>
      <c r="U109" s="33"/>
      <c r="V109" s="37"/>
      <c r="W109" s="227"/>
      <c r="X109" s="227"/>
      <c r="Y109" s="227"/>
      <c r="Z109" s="227"/>
      <c r="AA109" s="227"/>
      <c r="AB109" s="227"/>
      <c r="AC109" s="40"/>
      <c r="AD109" s="40"/>
      <c r="AE109" s="41"/>
      <c r="AF109" s="38"/>
      <c r="AG109" s="38"/>
      <c r="AH109" s="38"/>
      <c r="AI109" s="38"/>
      <c r="AJ109" s="38"/>
      <c r="AK109" s="38"/>
      <c r="AL109" s="38"/>
      <c r="AM109" s="38"/>
    </row>
    <row r="110" spans="1:44" ht="20.25" customHeight="1" x14ac:dyDescent="0.3">
      <c r="A110" s="25"/>
      <c r="B110" s="228"/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9"/>
      <c r="S110" s="229"/>
      <c r="T110" s="229"/>
      <c r="U110" s="33"/>
      <c r="V110" s="37"/>
      <c r="W110" s="227"/>
      <c r="X110" s="227"/>
      <c r="Y110" s="227"/>
      <c r="Z110" s="227"/>
      <c r="AA110" s="227"/>
      <c r="AB110" s="227"/>
      <c r="AC110" s="40"/>
      <c r="AD110" s="40"/>
      <c r="AE110" s="41"/>
      <c r="AF110" s="38"/>
      <c r="AG110" s="38"/>
      <c r="AH110" s="38"/>
      <c r="AI110" s="38"/>
      <c r="AJ110" s="38"/>
      <c r="AK110" s="38"/>
      <c r="AL110" s="38"/>
      <c r="AM110" s="38"/>
    </row>
    <row r="111" spans="1:44" ht="20.25" customHeight="1" x14ac:dyDescent="0.3">
      <c r="A111" s="25"/>
      <c r="B111" s="228"/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9"/>
      <c r="S111" s="229"/>
      <c r="T111" s="229"/>
      <c r="U111" s="33"/>
      <c r="V111" s="37"/>
      <c r="W111" s="227"/>
      <c r="X111" s="227"/>
      <c r="Y111" s="227"/>
      <c r="Z111" s="227"/>
      <c r="AA111" s="227"/>
      <c r="AB111" s="227"/>
      <c r="AC111" s="40"/>
      <c r="AD111" s="40"/>
      <c r="AE111" s="41"/>
      <c r="AF111" s="38"/>
      <c r="AG111" s="38"/>
      <c r="AH111" s="38"/>
      <c r="AI111" s="38"/>
      <c r="AJ111" s="38"/>
      <c r="AK111" s="38"/>
      <c r="AL111" s="38"/>
      <c r="AM111" s="38"/>
    </row>
    <row r="112" spans="1:44" ht="20.25" customHeight="1" x14ac:dyDescent="0.3">
      <c r="A112" s="25"/>
      <c r="B112" s="228"/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9"/>
      <c r="S112" s="229"/>
      <c r="T112" s="229"/>
      <c r="U112" s="33"/>
      <c r="V112" s="37"/>
      <c r="W112" s="227"/>
      <c r="X112" s="227"/>
      <c r="Y112" s="227"/>
      <c r="Z112" s="227"/>
      <c r="AA112" s="227"/>
      <c r="AB112" s="227"/>
      <c r="AC112" s="40"/>
      <c r="AD112" s="40"/>
      <c r="AE112" s="41"/>
      <c r="AF112" s="38"/>
      <c r="AG112" s="38"/>
      <c r="AH112" s="38"/>
      <c r="AI112" s="38"/>
      <c r="AJ112" s="38"/>
      <c r="AK112" s="38"/>
      <c r="AL112" s="38"/>
      <c r="AM112" s="38"/>
    </row>
    <row r="113" x14ac:dyDescent="0.25"/>
    <row r="114" x14ac:dyDescent="0.25"/>
  </sheetData>
  <mergeCells count="330">
    <mergeCell ref="B112:E112"/>
    <mergeCell ref="F112:H112"/>
    <mergeCell ref="I112:Q112"/>
    <mergeCell ref="R112:T112"/>
    <mergeCell ref="W112:Y112"/>
    <mergeCell ref="Z112:AB112"/>
    <mergeCell ref="B110:E110"/>
    <mergeCell ref="F110:H110"/>
    <mergeCell ref="I110:Q110"/>
    <mergeCell ref="R110:T110"/>
    <mergeCell ref="W110:Y110"/>
    <mergeCell ref="Z110:AB110"/>
    <mergeCell ref="B111:E111"/>
    <mergeCell ref="F111:H111"/>
    <mergeCell ref="I111:Q111"/>
    <mergeCell ref="R111:T111"/>
    <mergeCell ref="W111:Y111"/>
    <mergeCell ref="Z111:AB111"/>
    <mergeCell ref="B108:E108"/>
    <mergeCell ref="F108:H108"/>
    <mergeCell ref="I108:Q108"/>
    <mergeCell ref="R108:T108"/>
    <mergeCell ref="W108:Y108"/>
    <mergeCell ref="Z108:AB108"/>
    <mergeCell ref="B109:E109"/>
    <mergeCell ref="F109:H109"/>
    <mergeCell ref="I109:Q109"/>
    <mergeCell ref="R109:T109"/>
    <mergeCell ref="W109:Y109"/>
    <mergeCell ref="Z109:AB109"/>
    <mergeCell ref="B106:E106"/>
    <mergeCell ref="F106:H106"/>
    <mergeCell ref="I106:Q106"/>
    <mergeCell ref="R106:T106"/>
    <mergeCell ref="W106:Y106"/>
    <mergeCell ref="Z106:AB106"/>
    <mergeCell ref="B107:E107"/>
    <mergeCell ref="F107:H107"/>
    <mergeCell ref="I107:Q107"/>
    <mergeCell ref="R107:T107"/>
    <mergeCell ref="W107:Y107"/>
    <mergeCell ref="Z107:AB107"/>
    <mergeCell ref="B104:E104"/>
    <mergeCell ref="F104:H104"/>
    <mergeCell ref="I104:Q104"/>
    <mergeCell ref="R104:T104"/>
    <mergeCell ref="W104:Y104"/>
    <mergeCell ref="Z104:AB104"/>
    <mergeCell ref="B105:E105"/>
    <mergeCell ref="F105:H105"/>
    <mergeCell ref="I105:Q105"/>
    <mergeCell ref="R105:T105"/>
    <mergeCell ref="W105:Y105"/>
    <mergeCell ref="Z105:AB105"/>
    <mergeCell ref="W101:Y101"/>
    <mergeCell ref="Z101:AB101"/>
    <mergeCell ref="B102:E102"/>
    <mergeCell ref="F102:H102"/>
    <mergeCell ref="I102:Q102"/>
    <mergeCell ref="R102:T102"/>
    <mergeCell ref="W102:Y102"/>
    <mergeCell ref="Z102:AB102"/>
    <mergeCell ref="B103:E103"/>
    <mergeCell ref="F103:H103"/>
    <mergeCell ref="I103:Q103"/>
    <mergeCell ref="R103:T103"/>
    <mergeCell ref="W103:Y103"/>
    <mergeCell ref="Z103:AB103"/>
    <mergeCell ref="Z58:AB58"/>
    <mergeCell ref="N74:O74"/>
    <mergeCell ref="Q74:S74"/>
    <mergeCell ref="Z59:AB59"/>
    <mergeCell ref="I63:K63"/>
    <mergeCell ref="I64:K64"/>
    <mergeCell ref="I65:K65"/>
    <mergeCell ref="I66:K66"/>
    <mergeCell ref="I67:K67"/>
    <mergeCell ref="I68:K68"/>
    <mergeCell ref="I69:K69"/>
    <mergeCell ref="M69:P69"/>
    <mergeCell ref="B58:T58"/>
    <mergeCell ref="I59:L59"/>
    <mergeCell ref="M59:P59"/>
    <mergeCell ref="Q59:T59"/>
    <mergeCell ref="B60:H60"/>
    <mergeCell ref="I60:L60"/>
    <mergeCell ref="M60:P60"/>
    <mergeCell ref="Q60:T60"/>
    <mergeCell ref="B61:T61"/>
    <mergeCell ref="B63:E63"/>
    <mergeCell ref="F63:H63"/>
    <mergeCell ref="M63:P63"/>
    <mergeCell ref="B8:T8"/>
    <mergeCell ref="B9:C9"/>
    <mergeCell ref="D9:E9"/>
    <mergeCell ref="H2:T2"/>
    <mergeCell ref="B5:T5"/>
    <mergeCell ref="D6:E6"/>
    <mergeCell ref="F6:H6"/>
    <mergeCell ref="R3:T3"/>
    <mergeCell ref="M3:Q3"/>
    <mergeCell ref="S4:T4"/>
    <mergeCell ref="B7:I7"/>
    <mergeCell ref="J7:K7"/>
    <mergeCell ref="L7:M7"/>
    <mergeCell ref="N7:O7"/>
    <mergeCell ref="P7:S7"/>
    <mergeCell ref="B18:T18"/>
    <mergeCell ref="B17:F17"/>
    <mergeCell ref="H17:J17"/>
    <mergeCell ref="K17:N17"/>
    <mergeCell ref="O17:R17"/>
    <mergeCell ref="N14:O14"/>
    <mergeCell ref="B10:C10"/>
    <mergeCell ref="D10:E10"/>
    <mergeCell ref="M10:N10"/>
    <mergeCell ref="B11:C11"/>
    <mergeCell ref="B13:T13"/>
    <mergeCell ref="R12:S12"/>
    <mergeCell ref="D11:E11"/>
    <mergeCell ref="B12:C12"/>
    <mergeCell ref="F12:H12"/>
    <mergeCell ref="I12:K12"/>
    <mergeCell ref="B15:H15"/>
    <mergeCell ref="J15:L15"/>
    <mergeCell ref="S27:T27"/>
    <mergeCell ref="S28:T28"/>
    <mergeCell ref="B24:P24"/>
    <mergeCell ref="S24:T24"/>
    <mergeCell ref="S25:T25"/>
    <mergeCell ref="B22:T22"/>
    <mergeCell ref="B23:R23"/>
    <mergeCell ref="S23:T23"/>
    <mergeCell ref="B19:T21"/>
    <mergeCell ref="B37:P37"/>
    <mergeCell ref="S37:T37"/>
    <mergeCell ref="B38:T38"/>
    <mergeCell ref="B28:P28"/>
    <mergeCell ref="B30:P30"/>
    <mergeCell ref="B25:P25"/>
    <mergeCell ref="B26:P26"/>
    <mergeCell ref="B27:P27"/>
    <mergeCell ref="B44:P44"/>
    <mergeCell ref="S44:T44"/>
    <mergeCell ref="B33:P33"/>
    <mergeCell ref="S33:T33"/>
    <mergeCell ref="B39:P39"/>
    <mergeCell ref="S39:T39"/>
    <mergeCell ref="B31:P31"/>
    <mergeCell ref="S31:T31"/>
    <mergeCell ref="B29:P29"/>
    <mergeCell ref="S29:T29"/>
    <mergeCell ref="B32:P32"/>
    <mergeCell ref="B36:P36"/>
    <mergeCell ref="S36:T36"/>
    <mergeCell ref="B35:P35"/>
    <mergeCell ref="S26:T26"/>
    <mergeCell ref="S30:T30"/>
    <mergeCell ref="B45:P45"/>
    <mergeCell ref="S45:T45"/>
    <mergeCell ref="B41:P41"/>
    <mergeCell ref="S41:T41"/>
    <mergeCell ref="B42:P42"/>
    <mergeCell ref="S42:T42"/>
    <mergeCell ref="B40:P40"/>
    <mergeCell ref="S40:T40"/>
    <mergeCell ref="B43:P43"/>
    <mergeCell ref="S43:T43"/>
    <mergeCell ref="B47:T47"/>
    <mergeCell ref="H53:I53"/>
    <mergeCell ref="K53:M53"/>
    <mergeCell ref="N53:O53"/>
    <mergeCell ref="H54:I54"/>
    <mergeCell ref="K54:M54"/>
    <mergeCell ref="N54:O54"/>
    <mergeCell ref="H51:I51"/>
    <mergeCell ref="K51:M51"/>
    <mergeCell ref="H52:I52"/>
    <mergeCell ref="K52:M52"/>
    <mergeCell ref="N52:O52"/>
    <mergeCell ref="D50:F50"/>
    <mergeCell ref="H50:I50"/>
    <mergeCell ref="K50:M50"/>
    <mergeCell ref="N50:O50"/>
    <mergeCell ref="D51:F51"/>
    <mergeCell ref="N51:O51"/>
    <mergeCell ref="D52:F52"/>
    <mergeCell ref="D48:F48"/>
    <mergeCell ref="H48:I48"/>
    <mergeCell ref="K48:M48"/>
    <mergeCell ref="S48:T48"/>
    <mergeCell ref="D57:F57"/>
    <mergeCell ref="H57:I57"/>
    <mergeCell ref="K57:M57"/>
    <mergeCell ref="N57:O57"/>
    <mergeCell ref="D49:F49"/>
    <mergeCell ref="H49:I49"/>
    <mergeCell ref="K49:M49"/>
    <mergeCell ref="N49:O49"/>
    <mergeCell ref="D53:F53"/>
    <mergeCell ref="D54:F54"/>
    <mergeCell ref="D55:F55"/>
    <mergeCell ref="H55:I55"/>
    <mergeCell ref="K55:M55"/>
    <mergeCell ref="N55:O55"/>
    <mergeCell ref="D56:F56"/>
    <mergeCell ref="H56:I56"/>
    <mergeCell ref="K56:M56"/>
    <mergeCell ref="N56:O56"/>
    <mergeCell ref="R63:S63"/>
    <mergeCell ref="Q64:T64"/>
    <mergeCell ref="B62:D62"/>
    <mergeCell ref="F62:H62"/>
    <mergeCell ref="I62:L62"/>
    <mergeCell ref="M62:P62"/>
    <mergeCell ref="Q62:T62"/>
    <mergeCell ref="B66:E66"/>
    <mergeCell ref="F66:H66"/>
    <mergeCell ref="M66:P66"/>
    <mergeCell ref="B65:E65"/>
    <mergeCell ref="F65:H65"/>
    <mergeCell ref="M65:P65"/>
    <mergeCell ref="R65:S65"/>
    <mergeCell ref="R66:S66"/>
    <mergeCell ref="B64:E64"/>
    <mergeCell ref="F64:H64"/>
    <mergeCell ref="M64:P64"/>
    <mergeCell ref="B68:E68"/>
    <mergeCell ref="F68:H68"/>
    <mergeCell ref="M68:P68"/>
    <mergeCell ref="B67:E67"/>
    <mergeCell ref="F67:H67"/>
    <mergeCell ref="M67:P67"/>
    <mergeCell ref="R67:S67"/>
    <mergeCell ref="R68:S68"/>
    <mergeCell ref="B69:E69"/>
    <mergeCell ref="F69:H69"/>
    <mergeCell ref="B71:E71"/>
    <mergeCell ref="F71:H71"/>
    <mergeCell ref="M71:P71"/>
    <mergeCell ref="I71:K71"/>
    <mergeCell ref="B70:E70"/>
    <mergeCell ref="F70:H70"/>
    <mergeCell ref="I70:K70"/>
    <mergeCell ref="M70:P70"/>
    <mergeCell ref="R69:S69"/>
    <mergeCell ref="Q70:T70"/>
    <mergeCell ref="R71:S71"/>
    <mergeCell ref="B74:D74"/>
    <mergeCell ref="I74:L74"/>
    <mergeCell ref="B73:E73"/>
    <mergeCell ref="F73:H73"/>
    <mergeCell ref="M73:P73"/>
    <mergeCell ref="I73:K73"/>
    <mergeCell ref="B72:E72"/>
    <mergeCell ref="F72:H72"/>
    <mergeCell ref="M72:P72"/>
    <mergeCell ref="I72:K72"/>
    <mergeCell ref="B80:T80"/>
    <mergeCell ref="B81:P81"/>
    <mergeCell ref="S81:T81"/>
    <mergeCell ref="B82:P82"/>
    <mergeCell ref="S82:T82"/>
    <mergeCell ref="B83:P83"/>
    <mergeCell ref="S83:T83"/>
    <mergeCell ref="B75:S75"/>
    <mergeCell ref="L76:M76"/>
    <mergeCell ref="N76:S76"/>
    <mergeCell ref="C79:H79"/>
    <mergeCell ref="I79:J79"/>
    <mergeCell ref="K79:L79"/>
    <mergeCell ref="N79:R79"/>
    <mergeCell ref="S79:T79"/>
    <mergeCell ref="D77:E77"/>
    <mergeCell ref="H77:J77"/>
    <mergeCell ref="B87:P87"/>
    <mergeCell ref="S87:T87"/>
    <mergeCell ref="B88:P88"/>
    <mergeCell ref="S88:T88"/>
    <mergeCell ref="B89:P89"/>
    <mergeCell ref="S89:T89"/>
    <mergeCell ref="B84:P84"/>
    <mergeCell ref="S84:T84"/>
    <mergeCell ref="B85:P85"/>
    <mergeCell ref="S85:T85"/>
    <mergeCell ref="B86:P86"/>
    <mergeCell ref="S86:T86"/>
    <mergeCell ref="B93:D93"/>
    <mergeCell ref="F93:H93"/>
    <mergeCell ref="I93:L93"/>
    <mergeCell ref="M93:P93"/>
    <mergeCell ref="R93:T93"/>
    <mergeCell ref="B90:P90"/>
    <mergeCell ref="S90:T90"/>
    <mergeCell ref="B91:P91"/>
    <mergeCell ref="S91:T91"/>
    <mergeCell ref="B92:T92"/>
    <mergeCell ref="F95:H95"/>
    <mergeCell ref="I95:L95"/>
    <mergeCell ref="M95:P95"/>
    <mergeCell ref="R95:T95"/>
    <mergeCell ref="B94:E94"/>
    <mergeCell ref="F94:H94"/>
    <mergeCell ref="I94:L94"/>
    <mergeCell ref="M94:P94"/>
    <mergeCell ref="R94:T94"/>
    <mergeCell ref="S32:T32"/>
    <mergeCell ref="S34:T34"/>
    <mergeCell ref="S35:T35"/>
    <mergeCell ref="S46:T46"/>
    <mergeCell ref="N15:Q15"/>
    <mergeCell ref="B101:Q101"/>
    <mergeCell ref="R72:S72"/>
    <mergeCell ref="R73:S73"/>
    <mergeCell ref="I99:L99"/>
    <mergeCell ref="M99:P99"/>
    <mergeCell ref="Q99:T99"/>
    <mergeCell ref="B100:H100"/>
    <mergeCell ref="I100:L100"/>
    <mergeCell ref="M100:P100"/>
    <mergeCell ref="Q100:T100"/>
    <mergeCell ref="I96:L96"/>
    <mergeCell ref="B97:D97"/>
    <mergeCell ref="I97:L97"/>
    <mergeCell ref="M96:P96"/>
    <mergeCell ref="M97:P97"/>
    <mergeCell ref="Q96:S96"/>
    <mergeCell ref="Q97:S97"/>
    <mergeCell ref="B98:T98"/>
    <mergeCell ref="B95:E95"/>
  </mergeCells>
  <phoneticPr fontId="22" type="noConversion"/>
  <conditionalFormatting sqref="I74 F62 M62 M93 B96:B97 E74 B62:B74">
    <cfRule type="expression" dxfId="47" priority="35">
      <formula>#REF!="SIM"</formula>
    </cfRule>
  </conditionalFormatting>
  <conditionalFormatting sqref="F93 E96:E97 B93:B94">
    <cfRule type="expression" dxfId="46" priority="29">
      <formula>#REF!="SIM"</formula>
    </cfRule>
  </conditionalFormatting>
  <conditionalFormatting sqref="B95">
    <cfRule type="expression" dxfId="45" priority="26">
      <formula>#REF!="SIM"</formula>
    </cfRule>
  </conditionalFormatting>
  <conditionalFormatting sqref="D12">
    <cfRule type="expression" dxfId="44" priority="23">
      <formula>$B$12="Renov. Outra Seg."</formula>
    </cfRule>
    <cfRule type="expression" dxfId="43" priority="25">
      <formula>$B$12="Seguro Novo"</formula>
    </cfRule>
  </conditionalFormatting>
  <conditionalFormatting sqref="E12">
    <cfRule type="expression" dxfId="42" priority="22">
      <formula>$B$12="Renov. Outra Seg."</formula>
    </cfRule>
    <cfRule type="expression" dxfId="41" priority="24">
      <formula>$B$12="Seguro Novo"</formula>
    </cfRule>
  </conditionalFormatting>
  <conditionalFormatting sqref="J15 M15">
    <cfRule type="expression" dxfId="40" priority="20">
      <formula>$G$15="JURÍDICA"</formula>
    </cfRule>
    <cfRule type="expression" dxfId="39" priority="21">
      <formula>$G$15="FÍSICA"</formula>
    </cfRule>
  </conditionalFormatting>
  <conditionalFormatting sqref="N79:R79">
    <cfRule type="expression" dxfId="38" priority="18">
      <formula>$S$81="Não"</formula>
    </cfRule>
  </conditionalFormatting>
  <conditionalFormatting sqref="H76">
    <cfRule type="expression" dxfId="37" priority="17">
      <formula>$S$81="Sim"</formula>
    </cfRule>
  </conditionalFormatting>
  <conditionalFormatting sqref="M63">
    <cfRule type="expression" dxfId="36" priority="16">
      <formula>#REF!="SIM"</formula>
    </cfRule>
  </conditionalFormatting>
  <conditionalFormatting sqref="M64:M70">
    <cfRule type="expression" dxfId="35" priority="14">
      <formula>#REF!="SIM"</formula>
    </cfRule>
  </conditionalFormatting>
  <conditionalFormatting sqref="M71:M73">
    <cfRule type="expression" dxfId="34" priority="12">
      <formula>#REF!="SIM"</formula>
    </cfRule>
  </conditionalFormatting>
  <conditionalFormatting sqref="N74">
    <cfRule type="expression" dxfId="33" priority="10">
      <formula>#REF!="SIM"</formula>
    </cfRule>
  </conditionalFormatting>
  <conditionalFormatting sqref="F102 B102">
    <cfRule type="expression" dxfId="32" priority="7">
      <formula>#REF!="SIM"</formula>
    </cfRule>
  </conditionalFormatting>
  <conditionalFormatting sqref="F103:F112 B103">
    <cfRule type="expression" dxfId="31" priority="6">
      <formula>#REF!="SIM"</formula>
    </cfRule>
  </conditionalFormatting>
  <conditionalFormatting sqref="B104:B112">
    <cfRule type="expression" dxfId="30" priority="5">
      <formula>#REF!="SIM"</formula>
    </cfRule>
  </conditionalFormatting>
  <conditionalFormatting sqref="N15:Q15">
    <cfRule type="expression" dxfId="29" priority="1">
      <formula>$G$15="JURÍDICA"</formula>
    </cfRule>
    <cfRule type="expression" dxfId="28" priority="2">
      <formula>$G$15="FÍSICA"</formula>
    </cfRule>
  </conditionalFormatting>
  <dataValidations count="6">
    <dataValidation operator="lessThan" allowBlank="1" showErrorMessage="1" errorTitle="Limite" error="Valor Máximo Permitido por CPF/ano é R$ 96.000,00" promptTitle="Valor Máximo de Subvenção" sqref="I74 I97 I112 W112:Y112" xr:uid="{1112E362-AD73-4F51-AC5B-D7B354EEBE98}"/>
    <dataValidation type="list" allowBlank="1" showInputMessage="1" showErrorMessage="1" sqref="F78 F84:F91" xr:uid="{1A58154F-CE7F-4ACE-83A3-072210360847}">
      <formula1>#REF!</formula1>
    </dataValidation>
    <dataValidation type="list" allowBlank="1" showInputMessage="1" showErrorMessage="1" sqref="S23:T23 S34:T37 S25:T32 S39:S46 T39:T45" xr:uid="{AA957C57-A471-40C2-BC5C-382D9C49B537}">
      <formula1>$AE$3:$AE$5</formula1>
    </dataValidation>
    <dataValidation type="list" allowBlank="1" showInputMessage="1" showErrorMessage="1" sqref="B10:C10" xr:uid="{6548CBBC-87B3-4C8E-BB26-43B4FBEB708F}">
      <formula1>$X$4:$X$7</formula1>
    </dataValidation>
    <dataValidation type="list" allowBlank="1" showInputMessage="1" showErrorMessage="1" sqref="B12:C12" xr:uid="{61585185-92F6-4286-9F4E-8A99710F17BA}">
      <formula1>$Z$3:$Z$7</formula1>
    </dataValidation>
    <dataValidation type="decimal" operator="lessThan" allowBlank="1" showErrorMessage="1" errorTitle="Limite" error="Valor Máximo Permitido por CPF/ano é R$ 96.000,00" promptTitle="Valor Máximo de Subvenção" sqref="W101:Y107" xr:uid="{213E8FD7-2F2F-4893-95A9-AA109F123ABF}">
      <formula1>96001</formula1>
    </dataValidation>
  </dataValidation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58" orientation="portrait" r:id="rId1"/>
  <headerFooter>
    <oddHeader>&amp;R&amp;"SwissReSans"&amp;12&amp;K627D77Confidential&amp;1#</oddHeader>
    <oddFooter>&amp;R&amp;P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" stopIfTrue="1" operator="containsText" id="{0D1089A7-DC7E-4063-A16F-5CC962A709EA}">
            <xm:f>NOT(ISERROR(SEARCH(#REF!="3 parcelas (À Vista + 2)",E62)))</xm:f>
            <xm:f>#REF!="3 parcelas (À Vista + 2)"</xm:f>
            <x14:dxf>
              <font>
                <b/>
                <i val="0"/>
                <strike val="0"/>
                <color theme="1"/>
              </font>
            </x14:dxf>
          </x14:cfRule>
          <xm:sqref>E74 M62 M93 E97</xm:sqref>
        </x14:conditionalFormatting>
        <x14:conditionalFormatting xmlns:xm="http://schemas.microsoft.com/office/excel/2006/main">
          <x14:cfRule type="containsText" priority="41" stopIfTrue="1" operator="containsText" id="{5A8975D8-FD7E-47BF-9734-733AA3A4814B}">
            <xm:f>NOT(ISERROR(SEARCH(#REF!="3 parcelas (À Vista + 2)",M63)))</xm:f>
            <xm:f>#REF!="3 parcelas (À Vista + 2)"</xm:f>
            <x14:dxf>
              <font>
                <b/>
                <i val="0"/>
                <strike val="0"/>
                <color theme="1"/>
              </font>
            </x14:dxf>
          </x14:cfRule>
          <xm:sqref>M63:M73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F960910-F09B-40DB-943D-4745A16001C6}">
          <x14:formula1>
            <xm:f>Listas!$B$1:$B$7</xm:f>
          </x14:formula1>
          <xm:sqref>S83:T83 S24:T24</xm:sqref>
        </x14:dataValidation>
        <x14:dataValidation type="list" allowBlank="1" showInputMessage="1" showErrorMessage="1" xr:uid="{52486B21-DC7B-40CF-BBF8-6D1150ED768D}">
          <x14:formula1>
            <xm:f>Listas!$AM$1:$AM$28</xm:f>
          </x14:formula1>
          <xm:sqref>F77 S17</xm:sqref>
        </x14:dataValidation>
        <x14:dataValidation type="list" allowBlank="1" showInputMessage="1" showErrorMessage="1" xr:uid="{4FDCC5E3-CCEF-4AEC-8913-E192AE646F0D}">
          <x14:formula1>
            <xm:f>Listas!$AV$1:$AV$3</xm:f>
          </x14:formula1>
          <xm:sqref>S84:T84</xm:sqref>
        </x14:dataValidation>
        <x14:dataValidation type="list" allowBlank="1" showInputMessage="1" showErrorMessage="1" xr:uid="{E7A21A9A-A6B4-4912-973C-4A80730314A7}">
          <x14:formula1>
            <xm:f>Listas!$A$1:$A$2</xm:f>
          </x14:formula1>
          <xm:sqref>S85:T91 S81:T81 K49:M57</xm:sqref>
        </x14:dataValidation>
        <x14:dataValidation type="list" allowBlank="1" showInputMessage="1" showErrorMessage="1" xr:uid="{7F190780-480C-48D8-B1EF-1BC1AFFB2C4F}">
          <x14:formula1>
            <xm:f>Listas!$BF$1:$BF$7</xm:f>
          </x14:formula1>
          <xm:sqref>D49:F57</xm:sqref>
        </x14:dataValidation>
        <x14:dataValidation type="list" allowBlank="1" showInputMessage="1" showErrorMessage="1" xr:uid="{042FB1D1-2616-4EF4-A3F7-1D313E37AE9E}">
          <x14:formula1>
            <xm:f>Listas!$BH$1:$BH$6</xm:f>
          </x14:formula1>
          <xm:sqref>H49:I57</xm:sqref>
        </x14:dataValidation>
        <x14:dataValidation type="list" allowBlank="1" showInputMessage="1" showErrorMessage="1" xr:uid="{1EDA2451-0896-44C2-A8D4-C75751C5F6FF}">
          <x14:formula1>
            <xm:f>Listas!$BJ$1:$BJ$12</xm:f>
          </x14:formula1>
          <xm:sqref>C79:H79</xm:sqref>
        </x14:dataValidation>
        <x14:dataValidation type="list" allowBlank="1" showInputMessage="1" showErrorMessage="1" xr:uid="{377D7AF8-2CC6-40BF-AB40-8E4E16CB2B7C}">
          <x14:formula1>
            <xm:f>Listas!$J$2:$J$11</xm:f>
          </x14:formula1>
          <xm:sqref>S82:T82</xm:sqref>
        </x14:dataValidation>
        <x14:dataValidation type="list" allowBlank="1" showInputMessage="1" showErrorMessage="1" xr:uid="{9F0ED22F-3F20-423F-B9E2-E8E50DEBC1ED}">
          <x14:formula1>
            <xm:f>Listas!$AK$1:$AK$3</xm:f>
          </x14:formula1>
          <xm:sqref>I60:L60 I100:L100 J15:L15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76D9-CAB4-42A5-8DBC-11EC54C36F59}">
  <dimension ref="A1:AW6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2" sqref="B32"/>
    </sheetView>
  </sheetViews>
  <sheetFormatPr defaultColWidth="0" defaultRowHeight="15.5" zeroHeight="1" x14ac:dyDescent="0.25"/>
  <cols>
    <col min="1" max="1" width="6.1796875" style="130" customWidth="1"/>
    <col min="2" max="2" width="44" style="130" customWidth="1"/>
    <col min="3" max="3" width="29.1796875" style="126" customWidth="1"/>
    <col min="4" max="4" width="22.26953125" style="130" customWidth="1"/>
    <col min="5" max="5" width="71.7265625" style="130" customWidth="1"/>
    <col min="6" max="6" width="21.7265625" style="131" bestFit="1" customWidth="1"/>
    <col min="7" max="7" width="6" style="131" customWidth="1"/>
    <col min="8" max="8" width="12.26953125" style="130" customWidth="1"/>
    <col min="9" max="9" width="53" style="130" bestFit="1" customWidth="1"/>
    <col min="10" max="10" width="54.54296875" style="130" customWidth="1"/>
    <col min="11" max="11" width="9.7265625" style="132" bestFit="1" customWidth="1"/>
    <col min="12" max="12" width="19.26953125" style="130" customWidth="1"/>
    <col min="13" max="13" width="21.36328125" style="133" customWidth="1"/>
    <col min="14" max="14" width="17.1796875" style="126" customWidth="1"/>
    <col min="15" max="15" width="17.81640625" style="126" customWidth="1"/>
    <col min="16" max="16" width="21.7265625" style="126" customWidth="1"/>
    <col min="17" max="17" width="17.26953125" style="126" customWidth="1"/>
    <col min="18" max="18" width="16.81640625" style="126" customWidth="1"/>
    <col min="19" max="19" width="16.90625" style="126" customWidth="1"/>
    <col min="20" max="21" width="20.453125" style="126" customWidth="1"/>
    <col min="22" max="22" width="17.7265625" style="126" customWidth="1"/>
    <col min="23" max="23" width="1.6328125" style="126" customWidth="1"/>
    <col min="24" max="41" width="8.81640625" style="126" hidden="1" customWidth="1"/>
    <col min="42" max="42" width="58.1796875" style="29" hidden="1" customWidth="1"/>
    <col min="43" max="43" width="8.54296875" style="126" hidden="1" customWidth="1"/>
    <col min="44" max="44" width="0" style="126" hidden="1" customWidth="1"/>
    <col min="45" max="16384" width="0" style="126" hidden="1"/>
  </cols>
  <sheetData>
    <row r="1" spans="1:49" ht="28.5" customHeight="1" x14ac:dyDescent="0.25">
      <c r="A1" s="119" t="s">
        <v>330</v>
      </c>
      <c r="B1" s="120"/>
      <c r="C1" s="120"/>
      <c r="D1" s="121"/>
      <c r="E1" s="120"/>
      <c r="F1" s="120"/>
      <c r="G1" s="120"/>
      <c r="H1" s="122"/>
      <c r="I1" s="122"/>
      <c r="J1" s="122"/>
      <c r="K1" s="123"/>
      <c r="L1" s="124"/>
      <c r="M1" s="124"/>
      <c r="N1" s="125"/>
      <c r="O1" s="124"/>
      <c r="P1" s="124"/>
      <c r="Q1" s="124"/>
      <c r="R1" s="124"/>
      <c r="S1" s="124"/>
      <c r="T1" s="124"/>
      <c r="U1" s="124"/>
      <c r="V1" s="124"/>
    </row>
    <row r="2" spans="1:49" s="127" customFormat="1" ht="22" customHeight="1" x14ac:dyDescent="0.25">
      <c r="A2" s="232" t="s">
        <v>331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3"/>
      <c r="U2" s="150"/>
      <c r="V2" s="150"/>
      <c r="AP2" s="55" t="s">
        <v>345</v>
      </c>
      <c r="AW2">
        <v>1</v>
      </c>
    </row>
    <row r="3" spans="1:49" ht="20.5" customHeight="1" x14ac:dyDescent="0.25">
      <c r="A3" s="234" t="s">
        <v>367</v>
      </c>
      <c r="B3" s="234" t="s">
        <v>366</v>
      </c>
      <c r="C3" s="234" t="s">
        <v>365</v>
      </c>
      <c r="D3" s="234" t="s">
        <v>334</v>
      </c>
      <c r="E3" s="234" t="s">
        <v>364</v>
      </c>
      <c r="F3" s="234" t="s">
        <v>368</v>
      </c>
      <c r="G3" s="234" t="s">
        <v>88</v>
      </c>
      <c r="H3" s="234" t="s">
        <v>23</v>
      </c>
      <c r="I3" s="234" t="s">
        <v>369</v>
      </c>
      <c r="J3" s="234" t="s">
        <v>370</v>
      </c>
      <c r="K3" s="235" t="s">
        <v>333</v>
      </c>
      <c r="L3" s="235" t="s">
        <v>371</v>
      </c>
      <c r="M3" s="234" t="s">
        <v>357</v>
      </c>
      <c r="N3" s="234" t="s">
        <v>80</v>
      </c>
      <c r="O3" s="234" t="s">
        <v>300</v>
      </c>
      <c r="P3" s="234" t="s">
        <v>358</v>
      </c>
      <c r="Q3" s="234" t="s">
        <v>359</v>
      </c>
      <c r="R3" s="234" t="s">
        <v>360</v>
      </c>
      <c r="S3" s="234" t="s">
        <v>361</v>
      </c>
      <c r="T3" s="234" t="s">
        <v>284</v>
      </c>
      <c r="U3" s="234" t="s">
        <v>362</v>
      </c>
      <c r="V3" s="234" t="s">
        <v>363</v>
      </c>
      <c r="AP3" s="128" t="s">
        <v>336</v>
      </c>
      <c r="AW3">
        <v>0.9</v>
      </c>
    </row>
    <row r="4" spans="1:49" s="129" customFormat="1" ht="31" customHeight="1" x14ac:dyDescent="0.35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6"/>
      <c r="L4" s="236"/>
      <c r="M4" s="234"/>
      <c r="N4" s="234"/>
      <c r="O4" s="234"/>
      <c r="P4" s="234"/>
      <c r="Q4" s="234"/>
      <c r="R4" s="234"/>
      <c r="S4" s="234"/>
      <c r="T4" s="234"/>
      <c r="U4" s="234"/>
      <c r="V4" s="234"/>
      <c r="AP4" s="128" t="s">
        <v>337</v>
      </c>
      <c r="AW4">
        <v>0.8</v>
      </c>
    </row>
    <row r="5" spans="1:49" x14ac:dyDescent="0.25">
      <c r="A5" s="155">
        <v>1</v>
      </c>
      <c r="B5" s="156"/>
      <c r="C5" s="156"/>
      <c r="D5" s="157"/>
      <c r="E5" s="158"/>
      <c r="F5" s="159"/>
      <c r="G5" s="159"/>
      <c r="H5" s="160"/>
      <c r="I5" s="161" t="s">
        <v>345</v>
      </c>
      <c r="J5" s="161" t="s">
        <v>345</v>
      </c>
      <c r="K5" s="162">
        <v>1</v>
      </c>
      <c r="L5" s="163">
        <v>0</v>
      </c>
      <c r="M5" s="164">
        <v>0</v>
      </c>
      <c r="N5" s="165">
        <v>2500</v>
      </c>
      <c r="O5" s="163">
        <v>0</v>
      </c>
      <c r="P5" s="163">
        <v>0</v>
      </c>
      <c r="Q5" s="163">
        <v>0</v>
      </c>
      <c r="R5" s="163">
        <v>0</v>
      </c>
      <c r="S5" s="163">
        <v>0</v>
      </c>
      <c r="T5" s="163">
        <v>0</v>
      </c>
      <c r="U5" s="166">
        <v>0</v>
      </c>
      <c r="V5" s="166">
        <v>0</v>
      </c>
      <c r="AP5" s="128" t="s">
        <v>338</v>
      </c>
      <c r="AW5">
        <v>0.7</v>
      </c>
    </row>
    <row r="6" spans="1:49" x14ac:dyDescent="0.25">
      <c r="A6" s="155">
        <v>2</v>
      </c>
      <c r="B6" s="156"/>
      <c r="C6" s="156"/>
      <c r="D6" s="157"/>
      <c r="E6" s="158"/>
      <c r="F6" s="159"/>
      <c r="G6" s="159"/>
      <c r="H6" s="160"/>
      <c r="I6" s="161" t="s">
        <v>345</v>
      </c>
      <c r="J6" s="161" t="s">
        <v>345</v>
      </c>
      <c r="K6" s="162">
        <v>1</v>
      </c>
      <c r="L6" s="163">
        <v>0</v>
      </c>
      <c r="M6" s="164">
        <v>0</v>
      </c>
      <c r="N6" s="165">
        <v>2500</v>
      </c>
      <c r="O6" s="163">
        <v>0</v>
      </c>
      <c r="P6" s="163">
        <v>0</v>
      </c>
      <c r="Q6" s="163">
        <v>0</v>
      </c>
      <c r="R6" s="163">
        <v>0</v>
      </c>
      <c r="S6" s="163">
        <v>0</v>
      </c>
      <c r="T6" s="163">
        <v>0</v>
      </c>
      <c r="U6" s="166">
        <v>0</v>
      </c>
      <c r="V6" s="166">
        <v>0</v>
      </c>
      <c r="AP6" s="128" t="s">
        <v>352</v>
      </c>
      <c r="AW6">
        <v>0.6</v>
      </c>
    </row>
    <row r="7" spans="1:49" x14ac:dyDescent="0.25">
      <c r="A7" s="155">
        <v>3</v>
      </c>
      <c r="B7" s="156"/>
      <c r="C7" s="156"/>
      <c r="D7" s="157"/>
      <c r="E7" s="158"/>
      <c r="F7" s="159"/>
      <c r="G7" s="159"/>
      <c r="H7" s="160"/>
      <c r="I7" s="161" t="s">
        <v>345</v>
      </c>
      <c r="J7" s="161" t="s">
        <v>345</v>
      </c>
      <c r="K7" s="162">
        <v>1</v>
      </c>
      <c r="L7" s="163">
        <v>0</v>
      </c>
      <c r="M7" s="164">
        <v>0</v>
      </c>
      <c r="N7" s="165">
        <v>2500</v>
      </c>
      <c r="O7" s="163">
        <v>0</v>
      </c>
      <c r="P7" s="163">
        <v>0</v>
      </c>
      <c r="Q7" s="163">
        <v>0</v>
      </c>
      <c r="R7" s="163">
        <v>0</v>
      </c>
      <c r="S7" s="163">
        <v>0</v>
      </c>
      <c r="T7" s="163">
        <v>0</v>
      </c>
      <c r="U7" s="166">
        <v>0</v>
      </c>
      <c r="V7" s="166">
        <v>0</v>
      </c>
      <c r="AP7" s="128" t="s">
        <v>339</v>
      </c>
      <c r="AW7">
        <v>0.5</v>
      </c>
    </row>
    <row r="8" spans="1:49" x14ac:dyDescent="0.25">
      <c r="A8" s="155">
        <v>4</v>
      </c>
      <c r="B8" s="156"/>
      <c r="C8" s="156"/>
      <c r="D8" s="157"/>
      <c r="E8" s="158"/>
      <c r="F8" s="159"/>
      <c r="G8" s="159"/>
      <c r="H8" s="160"/>
      <c r="I8" s="161" t="s">
        <v>345</v>
      </c>
      <c r="J8" s="161" t="s">
        <v>345</v>
      </c>
      <c r="K8" s="162">
        <v>1</v>
      </c>
      <c r="L8" s="163">
        <v>0</v>
      </c>
      <c r="M8" s="164">
        <v>0</v>
      </c>
      <c r="N8" s="165">
        <v>2500</v>
      </c>
      <c r="O8" s="163">
        <v>0</v>
      </c>
      <c r="P8" s="163">
        <v>0</v>
      </c>
      <c r="Q8" s="163">
        <v>0</v>
      </c>
      <c r="R8" s="163">
        <v>0</v>
      </c>
      <c r="S8" s="163">
        <v>0</v>
      </c>
      <c r="T8" s="163">
        <v>0</v>
      </c>
      <c r="U8" s="166">
        <v>0</v>
      </c>
      <c r="V8" s="166">
        <v>0</v>
      </c>
      <c r="AP8" s="128" t="s">
        <v>340</v>
      </c>
      <c r="AW8">
        <v>0.4</v>
      </c>
    </row>
    <row r="9" spans="1:49" x14ac:dyDescent="0.2">
      <c r="A9" s="155">
        <v>5</v>
      </c>
      <c r="B9" s="156"/>
      <c r="C9" s="156"/>
      <c r="D9" s="157"/>
      <c r="E9" s="158"/>
      <c r="F9" s="159"/>
      <c r="G9" s="159"/>
      <c r="H9" s="160"/>
      <c r="I9" s="161" t="s">
        <v>345</v>
      </c>
      <c r="J9" s="161" t="s">
        <v>345</v>
      </c>
      <c r="K9" s="162">
        <v>1</v>
      </c>
      <c r="L9" s="163">
        <v>0</v>
      </c>
      <c r="M9" s="164">
        <v>0</v>
      </c>
      <c r="N9" s="165">
        <v>2500</v>
      </c>
      <c r="O9" s="163">
        <v>0</v>
      </c>
      <c r="P9" s="163">
        <v>0</v>
      </c>
      <c r="Q9" s="163">
        <v>0</v>
      </c>
      <c r="R9" s="163">
        <v>0</v>
      </c>
      <c r="S9" s="163">
        <v>0</v>
      </c>
      <c r="T9" s="163">
        <v>0</v>
      </c>
      <c r="U9" s="166">
        <v>0</v>
      </c>
      <c r="V9" s="166">
        <v>0</v>
      </c>
      <c r="AP9" s="128" t="s">
        <v>341</v>
      </c>
    </row>
    <row r="10" spans="1:49" x14ac:dyDescent="0.2">
      <c r="A10" s="155">
        <v>6</v>
      </c>
      <c r="B10" s="156"/>
      <c r="C10" s="156"/>
      <c r="D10" s="157"/>
      <c r="E10" s="158"/>
      <c r="F10" s="159"/>
      <c r="G10" s="159"/>
      <c r="H10" s="160"/>
      <c r="I10" s="161" t="s">
        <v>345</v>
      </c>
      <c r="J10" s="161" t="s">
        <v>345</v>
      </c>
      <c r="K10" s="162">
        <v>1</v>
      </c>
      <c r="L10" s="163">
        <v>0</v>
      </c>
      <c r="M10" s="164">
        <v>0</v>
      </c>
      <c r="N10" s="165">
        <v>2500</v>
      </c>
      <c r="O10" s="163">
        <v>0</v>
      </c>
      <c r="P10" s="163">
        <v>0</v>
      </c>
      <c r="Q10" s="163">
        <v>0</v>
      </c>
      <c r="R10" s="163">
        <v>0</v>
      </c>
      <c r="S10" s="163">
        <v>0</v>
      </c>
      <c r="T10" s="163">
        <v>0</v>
      </c>
      <c r="U10" s="166">
        <v>0</v>
      </c>
      <c r="V10" s="166">
        <v>0</v>
      </c>
      <c r="AP10" s="128" t="s">
        <v>342</v>
      </c>
    </row>
    <row r="11" spans="1:49" x14ac:dyDescent="0.2">
      <c r="A11" s="155">
        <v>7</v>
      </c>
      <c r="B11" s="156"/>
      <c r="C11" s="156"/>
      <c r="D11" s="157"/>
      <c r="E11" s="158"/>
      <c r="F11" s="159"/>
      <c r="G11" s="159"/>
      <c r="H11" s="160"/>
      <c r="I11" s="161" t="s">
        <v>345</v>
      </c>
      <c r="J11" s="161" t="s">
        <v>345</v>
      </c>
      <c r="K11" s="162">
        <v>1</v>
      </c>
      <c r="L11" s="163">
        <v>0</v>
      </c>
      <c r="M11" s="164">
        <v>0</v>
      </c>
      <c r="N11" s="165">
        <v>2500</v>
      </c>
      <c r="O11" s="163">
        <v>0</v>
      </c>
      <c r="P11" s="163">
        <v>0</v>
      </c>
      <c r="Q11" s="163">
        <v>0</v>
      </c>
      <c r="R11" s="163">
        <v>0</v>
      </c>
      <c r="S11" s="163">
        <v>0</v>
      </c>
      <c r="T11" s="163">
        <v>0</v>
      </c>
      <c r="U11" s="166">
        <v>0</v>
      </c>
      <c r="V11" s="166">
        <v>0</v>
      </c>
      <c r="AP11" s="128" t="s">
        <v>159</v>
      </c>
    </row>
    <row r="12" spans="1:49" x14ac:dyDescent="0.2">
      <c r="A12" s="155">
        <v>8</v>
      </c>
      <c r="B12" s="156"/>
      <c r="C12" s="156"/>
      <c r="D12" s="157"/>
      <c r="E12" s="158"/>
      <c r="F12" s="159"/>
      <c r="G12" s="159"/>
      <c r="H12" s="160"/>
      <c r="I12" s="161" t="s">
        <v>345</v>
      </c>
      <c r="J12" s="161" t="s">
        <v>345</v>
      </c>
      <c r="K12" s="162">
        <v>1</v>
      </c>
      <c r="L12" s="163">
        <v>0</v>
      </c>
      <c r="M12" s="164">
        <v>0</v>
      </c>
      <c r="N12" s="165">
        <v>2500</v>
      </c>
      <c r="O12" s="163">
        <v>0</v>
      </c>
      <c r="P12" s="163">
        <v>0</v>
      </c>
      <c r="Q12" s="163">
        <v>0</v>
      </c>
      <c r="R12" s="163">
        <v>0</v>
      </c>
      <c r="S12" s="163">
        <v>0</v>
      </c>
      <c r="T12" s="163">
        <v>0</v>
      </c>
      <c r="U12" s="166">
        <v>0</v>
      </c>
      <c r="V12" s="166">
        <v>0</v>
      </c>
      <c r="AP12" s="128" t="s">
        <v>160</v>
      </c>
    </row>
    <row r="13" spans="1:49" x14ac:dyDescent="0.2">
      <c r="A13" s="155">
        <v>9</v>
      </c>
      <c r="B13" s="156"/>
      <c r="C13" s="156"/>
      <c r="D13" s="157"/>
      <c r="E13" s="158"/>
      <c r="F13" s="159"/>
      <c r="G13" s="159"/>
      <c r="H13" s="160"/>
      <c r="I13" s="161" t="s">
        <v>345</v>
      </c>
      <c r="J13" s="161" t="s">
        <v>345</v>
      </c>
      <c r="K13" s="162">
        <v>1</v>
      </c>
      <c r="L13" s="163">
        <v>0</v>
      </c>
      <c r="M13" s="164">
        <v>0</v>
      </c>
      <c r="N13" s="165">
        <v>2500</v>
      </c>
      <c r="O13" s="163">
        <v>0</v>
      </c>
      <c r="P13" s="163">
        <v>0</v>
      </c>
      <c r="Q13" s="163">
        <v>0</v>
      </c>
      <c r="R13" s="163">
        <v>0</v>
      </c>
      <c r="S13" s="163">
        <v>0</v>
      </c>
      <c r="T13" s="163">
        <v>0</v>
      </c>
      <c r="U13" s="166">
        <v>0</v>
      </c>
      <c r="V13" s="166">
        <v>0</v>
      </c>
      <c r="AP13" s="128" t="s">
        <v>161</v>
      </c>
    </row>
    <row r="14" spans="1:49" x14ac:dyDescent="0.2">
      <c r="A14" s="155">
        <v>10</v>
      </c>
      <c r="B14" s="156"/>
      <c r="C14" s="156"/>
      <c r="D14" s="157"/>
      <c r="E14" s="158"/>
      <c r="F14" s="159"/>
      <c r="G14" s="159"/>
      <c r="H14" s="160"/>
      <c r="I14" s="161" t="s">
        <v>345</v>
      </c>
      <c r="J14" s="161" t="s">
        <v>345</v>
      </c>
      <c r="K14" s="162">
        <v>1</v>
      </c>
      <c r="L14" s="163">
        <v>0</v>
      </c>
      <c r="M14" s="164">
        <v>0</v>
      </c>
      <c r="N14" s="165">
        <v>2500</v>
      </c>
      <c r="O14" s="163">
        <v>0</v>
      </c>
      <c r="P14" s="163">
        <v>0</v>
      </c>
      <c r="Q14" s="163">
        <v>0</v>
      </c>
      <c r="R14" s="163">
        <v>0</v>
      </c>
      <c r="S14" s="163">
        <v>0</v>
      </c>
      <c r="T14" s="163">
        <v>0</v>
      </c>
      <c r="U14" s="166">
        <v>0</v>
      </c>
      <c r="V14" s="166">
        <v>0</v>
      </c>
      <c r="AP14" s="128" t="s">
        <v>162</v>
      </c>
    </row>
    <row r="15" spans="1:49" x14ac:dyDescent="0.2">
      <c r="A15" s="155">
        <v>11</v>
      </c>
      <c r="B15" s="156"/>
      <c r="C15" s="156"/>
      <c r="D15" s="157"/>
      <c r="E15" s="158"/>
      <c r="F15" s="159"/>
      <c r="G15" s="159"/>
      <c r="H15" s="160"/>
      <c r="I15" s="161" t="s">
        <v>345</v>
      </c>
      <c r="J15" s="161" t="s">
        <v>345</v>
      </c>
      <c r="K15" s="162">
        <v>1</v>
      </c>
      <c r="L15" s="163">
        <v>0</v>
      </c>
      <c r="M15" s="164">
        <v>0</v>
      </c>
      <c r="N15" s="165">
        <v>2500</v>
      </c>
      <c r="O15" s="163">
        <v>0</v>
      </c>
      <c r="P15" s="163">
        <v>0</v>
      </c>
      <c r="Q15" s="163">
        <v>0</v>
      </c>
      <c r="R15" s="163">
        <v>0</v>
      </c>
      <c r="S15" s="163">
        <v>0</v>
      </c>
      <c r="T15" s="163">
        <v>0</v>
      </c>
      <c r="U15" s="166">
        <v>0</v>
      </c>
      <c r="V15" s="166">
        <v>0</v>
      </c>
      <c r="AP15" s="128" t="s">
        <v>163</v>
      </c>
    </row>
    <row r="16" spans="1:49" x14ac:dyDescent="0.2">
      <c r="A16" s="155">
        <v>12</v>
      </c>
      <c r="B16" s="156"/>
      <c r="C16" s="156"/>
      <c r="D16" s="157"/>
      <c r="E16" s="158"/>
      <c r="F16" s="159"/>
      <c r="G16" s="159"/>
      <c r="H16" s="160"/>
      <c r="I16" s="161" t="s">
        <v>345</v>
      </c>
      <c r="J16" s="161" t="s">
        <v>345</v>
      </c>
      <c r="K16" s="162">
        <v>1</v>
      </c>
      <c r="L16" s="163">
        <v>0</v>
      </c>
      <c r="M16" s="164">
        <v>0</v>
      </c>
      <c r="N16" s="165">
        <v>2500</v>
      </c>
      <c r="O16" s="163">
        <v>0</v>
      </c>
      <c r="P16" s="163">
        <v>0</v>
      </c>
      <c r="Q16" s="163">
        <v>0</v>
      </c>
      <c r="R16" s="163">
        <v>0</v>
      </c>
      <c r="S16" s="163">
        <v>0</v>
      </c>
      <c r="T16" s="163">
        <v>0</v>
      </c>
      <c r="U16" s="166">
        <v>0</v>
      </c>
      <c r="V16" s="166">
        <v>0</v>
      </c>
      <c r="AP16" s="128" t="s">
        <v>328</v>
      </c>
    </row>
    <row r="17" spans="1:42" x14ac:dyDescent="0.2">
      <c r="A17" s="155">
        <v>13</v>
      </c>
      <c r="B17" s="156"/>
      <c r="C17" s="156"/>
      <c r="D17" s="157"/>
      <c r="E17" s="158"/>
      <c r="F17" s="159"/>
      <c r="G17" s="159"/>
      <c r="H17" s="160"/>
      <c r="I17" s="161" t="s">
        <v>345</v>
      </c>
      <c r="J17" s="161" t="s">
        <v>345</v>
      </c>
      <c r="K17" s="162">
        <v>1</v>
      </c>
      <c r="L17" s="163">
        <v>0</v>
      </c>
      <c r="M17" s="164">
        <v>0</v>
      </c>
      <c r="N17" s="165">
        <v>2500</v>
      </c>
      <c r="O17" s="163">
        <v>0</v>
      </c>
      <c r="P17" s="163">
        <v>0</v>
      </c>
      <c r="Q17" s="163">
        <v>0</v>
      </c>
      <c r="R17" s="163">
        <v>0</v>
      </c>
      <c r="S17" s="163">
        <v>0</v>
      </c>
      <c r="T17" s="163">
        <v>0</v>
      </c>
      <c r="U17" s="166">
        <v>0</v>
      </c>
      <c r="V17" s="166">
        <v>0</v>
      </c>
      <c r="AP17" s="128" t="s">
        <v>343</v>
      </c>
    </row>
    <row r="18" spans="1:42" x14ac:dyDescent="0.2">
      <c r="A18" s="155">
        <v>14</v>
      </c>
      <c r="B18" s="156"/>
      <c r="C18" s="156"/>
      <c r="D18" s="157"/>
      <c r="E18" s="158"/>
      <c r="F18" s="159"/>
      <c r="G18" s="159"/>
      <c r="H18" s="160"/>
      <c r="I18" s="161" t="s">
        <v>345</v>
      </c>
      <c r="J18" s="161" t="s">
        <v>345</v>
      </c>
      <c r="K18" s="162">
        <v>1</v>
      </c>
      <c r="L18" s="163">
        <v>0</v>
      </c>
      <c r="M18" s="164">
        <v>0</v>
      </c>
      <c r="N18" s="165">
        <v>2500</v>
      </c>
      <c r="O18" s="163">
        <v>0</v>
      </c>
      <c r="P18" s="163">
        <v>0</v>
      </c>
      <c r="Q18" s="163">
        <v>0</v>
      </c>
      <c r="R18" s="163">
        <v>0</v>
      </c>
      <c r="S18" s="163">
        <v>0</v>
      </c>
      <c r="T18" s="163">
        <v>0</v>
      </c>
      <c r="U18" s="166">
        <v>0</v>
      </c>
      <c r="V18" s="166">
        <v>0</v>
      </c>
      <c r="AP18" s="128" t="s">
        <v>164</v>
      </c>
    </row>
    <row r="19" spans="1:42" x14ac:dyDescent="0.2">
      <c r="A19" s="155">
        <v>15</v>
      </c>
      <c r="B19" s="156"/>
      <c r="C19" s="156"/>
      <c r="D19" s="157"/>
      <c r="E19" s="158"/>
      <c r="F19" s="159"/>
      <c r="G19" s="159"/>
      <c r="H19" s="160"/>
      <c r="I19" s="161" t="s">
        <v>345</v>
      </c>
      <c r="J19" s="161" t="s">
        <v>345</v>
      </c>
      <c r="K19" s="162">
        <v>1</v>
      </c>
      <c r="L19" s="163">
        <v>0</v>
      </c>
      <c r="M19" s="164">
        <v>0</v>
      </c>
      <c r="N19" s="165">
        <v>2500</v>
      </c>
      <c r="O19" s="163">
        <v>0</v>
      </c>
      <c r="P19" s="163">
        <v>0</v>
      </c>
      <c r="Q19" s="163">
        <v>0</v>
      </c>
      <c r="R19" s="163">
        <v>0</v>
      </c>
      <c r="S19" s="163">
        <v>0</v>
      </c>
      <c r="T19" s="163">
        <v>0</v>
      </c>
      <c r="U19" s="166">
        <v>0</v>
      </c>
      <c r="V19" s="166">
        <v>0</v>
      </c>
      <c r="AP19" s="128" t="s">
        <v>353</v>
      </c>
    </row>
    <row r="20" spans="1:42" x14ac:dyDescent="0.2">
      <c r="A20" s="155">
        <v>16</v>
      </c>
      <c r="B20" s="156"/>
      <c r="C20" s="156"/>
      <c r="D20" s="157"/>
      <c r="E20" s="158"/>
      <c r="F20" s="159"/>
      <c r="G20" s="159"/>
      <c r="H20" s="160"/>
      <c r="I20" s="161" t="s">
        <v>345</v>
      </c>
      <c r="J20" s="161" t="s">
        <v>345</v>
      </c>
      <c r="K20" s="162">
        <v>1</v>
      </c>
      <c r="L20" s="163">
        <v>0</v>
      </c>
      <c r="M20" s="164">
        <v>0</v>
      </c>
      <c r="N20" s="165">
        <v>2500</v>
      </c>
      <c r="O20" s="163">
        <v>0</v>
      </c>
      <c r="P20" s="163">
        <v>0</v>
      </c>
      <c r="Q20" s="163">
        <v>0</v>
      </c>
      <c r="R20" s="163">
        <v>0</v>
      </c>
      <c r="S20" s="163">
        <v>0</v>
      </c>
      <c r="T20" s="163">
        <v>0</v>
      </c>
      <c r="U20" s="166">
        <v>0</v>
      </c>
      <c r="V20" s="166">
        <v>0</v>
      </c>
      <c r="AP20" s="128" t="s">
        <v>354</v>
      </c>
    </row>
    <row r="21" spans="1:42" x14ac:dyDescent="0.2">
      <c r="A21" s="155">
        <v>17</v>
      </c>
      <c r="B21" s="156"/>
      <c r="C21" s="156"/>
      <c r="D21" s="157"/>
      <c r="E21" s="158"/>
      <c r="F21" s="159"/>
      <c r="G21" s="159"/>
      <c r="H21" s="160"/>
      <c r="I21" s="161" t="s">
        <v>345</v>
      </c>
      <c r="J21" s="161" t="s">
        <v>345</v>
      </c>
      <c r="K21" s="162">
        <v>1</v>
      </c>
      <c r="L21" s="163">
        <v>0</v>
      </c>
      <c r="M21" s="164">
        <v>0</v>
      </c>
      <c r="N21" s="165">
        <v>2500</v>
      </c>
      <c r="O21" s="163">
        <v>0</v>
      </c>
      <c r="P21" s="163">
        <v>0</v>
      </c>
      <c r="Q21" s="163">
        <v>0</v>
      </c>
      <c r="R21" s="163">
        <v>0</v>
      </c>
      <c r="S21" s="163">
        <v>0</v>
      </c>
      <c r="T21" s="163">
        <v>0</v>
      </c>
      <c r="U21" s="166">
        <v>0</v>
      </c>
      <c r="V21" s="166">
        <v>0</v>
      </c>
      <c r="AP21" s="128" t="s">
        <v>355</v>
      </c>
    </row>
    <row r="22" spans="1:42" x14ac:dyDescent="0.2">
      <c r="A22" s="155">
        <v>18</v>
      </c>
      <c r="B22" s="156"/>
      <c r="C22" s="156"/>
      <c r="D22" s="157"/>
      <c r="E22" s="158"/>
      <c r="F22" s="159"/>
      <c r="G22" s="159"/>
      <c r="H22" s="160"/>
      <c r="I22" s="161" t="s">
        <v>345</v>
      </c>
      <c r="J22" s="161" t="s">
        <v>345</v>
      </c>
      <c r="K22" s="162">
        <v>1</v>
      </c>
      <c r="L22" s="163">
        <v>0</v>
      </c>
      <c r="M22" s="164">
        <v>0</v>
      </c>
      <c r="N22" s="165">
        <v>2500</v>
      </c>
      <c r="O22" s="163">
        <v>0</v>
      </c>
      <c r="P22" s="163">
        <v>0</v>
      </c>
      <c r="Q22" s="163">
        <v>0</v>
      </c>
      <c r="R22" s="163">
        <v>0</v>
      </c>
      <c r="S22" s="163">
        <v>0</v>
      </c>
      <c r="T22" s="163">
        <v>0</v>
      </c>
      <c r="U22" s="166">
        <v>0</v>
      </c>
      <c r="V22" s="166">
        <v>0</v>
      </c>
      <c r="AP22" s="128" t="s">
        <v>356</v>
      </c>
    </row>
    <row r="23" spans="1:42" ht="15.4" customHeight="1" x14ac:dyDescent="0.2">
      <c r="A23" s="155">
        <v>19</v>
      </c>
      <c r="B23" s="156"/>
      <c r="C23" s="156"/>
      <c r="D23" s="157"/>
      <c r="E23" s="158"/>
      <c r="F23" s="159"/>
      <c r="G23" s="159"/>
      <c r="H23" s="160"/>
      <c r="I23" s="161" t="s">
        <v>345</v>
      </c>
      <c r="J23" s="161" t="s">
        <v>345</v>
      </c>
      <c r="K23" s="162">
        <v>1</v>
      </c>
      <c r="L23" s="163">
        <v>0</v>
      </c>
      <c r="M23" s="164">
        <v>0</v>
      </c>
      <c r="N23" s="165">
        <v>2500</v>
      </c>
      <c r="O23" s="163">
        <v>0</v>
      </c>
      <c r="P23" s="163">
        <v>0</v>
      </c>
      <c r="Q23" s="163">
        <v>0</v>
      </c>
      <c r="R23" s="163">
        <v>0</v>
      </c>
      <c r="S23" s="163">
        <v>0</v>
      </c>
      <c r="T23" s="163">
        <v>0</v>
      </c>
      <c r="U23" s="166">
        <v>0</v>
      </c>
      <c r="V23" s="166">
        <v>0</v>
      </c>
      <c r="AP23" s="128" t="s">
        <v>167</v>
      </c>
    </row>
    <row r="24" spans="1:42" x14ac:dyDescent="0.2">
      <c r="A24" s="155">
        <v>20</v>
      </c>
      <c r="B24" s="156"/>
      <c r="C24" s="156"/>
      <c r="D24" s="157"/>
      <c r="E24" s="158"/>
      <c r="F24" s="159"/>
      <c r="G24" s="159"/>
      <c r="H24" s="160"/>
      <c r="I24" s="161" t="s">
        <v>345</v>
      </c>
      <c r="J24" s="161" t="s">
        <v>345</v>
      </c>
      <c r="K24" s="162">
        <v>1</v>
      </c>
      <c r="L24" s="163">
        <v>0</v>
      </c>
      <c r="M24" s="164">
        <v>0</v>
      </c>
      <c r="N24" s="165">
        <v>2500</v>
      </c>
      <c r="O24" s="163">
        <v>0</v>
      </c>
      <c r="P24" s="163">
        <v>0</v>
      </c>
      <c r="Q24" s="163">
        <v>0</v>
      </c>
      <c r="R24" s="163">
        <v>0</v>
      </c>
      <c r="S24" s="163">
        <v>0</v>
      </c>
      <c r="T24" s="163">
        <v>0</v>
      </c>
      <c r="U24" s="166">
        <v>0</v>
      </c>
      <c r="V24" s="166">
        <v>0</v>
      </c>
      <c r="AP24" s="128" t="s">
        <v>168</v>
      </c>
    </row>
    <row r="25" spans="1:42" x14ac:dyDescent="0.2">
      <c r="A25" s="155">
        <v>21</v>
      </c>
      <c r="B25" s="156"/>
      <c r="C25" s="156"/>
      <c r="D25" s="157"/>
      <c r="E25" s="158"/>
      <c r="F25" s="159"/>
      <c r="G25" s="159"/>
      <c r="H25" s="160"/>
      <c r="I25" s="161" t="s">
        <v>345</v>
      </c>
      <c r="J25" s="161" t="s">
        <v>345</v>
      </c>
      <c r="K25" s="162">
        <v>1</v>
      </c>
      <c r="L25" s="163">
        <v>0</v>
      </c>
      <c r="M25" s="164">
        <v>0</v>
      </c>
      <c r="N25" s="165">
        <v>2500</v>
      </c>
      <c r="O25" s="163">
        <v>0</v>
      </c>
      <c r="P25" s="163">
        <v>0</v>
      </c>
      <c r="Q25" s="163">
        <v>0</v>
      </c>
      <c r="R25" s="163">
        <v>0</v>
      </c>
      <c r="S25" s="163">
        <v>0</v>
      </c>
      <c r="T25" s="163">
        <v>0</v>
      </c>
      <c r="U25" s="166">
        <v>0</v>
      </c>
      <c r="V25" s="166">
        <v>0</v>
      </c>
      <c r="AP25" s="128" t="s">
        <v>344</v>
      </c>
    </row>
    <row r="26" spans="1:42" x14ac:dyDescent="0.2">
      <c r="A26" s="155">
        <v>22</v>
      </c>
      <c r="B26" s="156"/>
      <c r="C26" s="156"/>
      <c r="D26" s="157"/>
      <c r="E26" s="158"/>
      <c r="F26" s="159"/>
      <c r="G26" s="159"/>
      <c r="H26" s="160"/>
      <c r="I26" s="161" t="s">
        <v>345</v>
      </c>
      <c r="J26" s="161" t="s">
        <v>345</v>
      </c>
      <c r="K26" s="162">
        <v>1</v>
      </c>
      <c r="L26" s="163">
        <v>0</v>
      </c>
      <c r="M26" s="164">
        <v>0</v>
      </c>
      <c r="N26" s="165">
        <v>2500</v>
      </c>
      <c r="O26" s="163">
        <v>0</v>
      </c>
      <c r="P26" s="163">
        <v>0</v>
      </c>
      <c r="Q26" s="163">
        <v>0</v>
      </c>
      <c r="R26" s="163">
        <v>0</v>
      </c>
      <c r="S26" s="163">
        <v>0</v>
      </c>
      <c r="T26" s="163">
        <v>0</v>
      </c>
      <c r="U26" s="166">
        <v>0</v>
      </c>
      <c r="V26" s="166">
        <v>0</v>
      </c>
      <c r="AP26" s="128"/>
    </row>
    <row r="27" spans="1:42" x14ac:dyDescent="0.25">
      <c r="A27" s="155">
        <v>23</v>
      </c>
      <c r="B27" s="156"/>
      <c r="C27" s="156"/>
      <c r="D27" s="157"/>
      <c r="E27" s="158"/>
      <c r="F27" s="159"/>
      <c r="G27" s="159"/>
      <c r="H27" s="160"/>
      <c r="I27" s="161" t="s">
        <v>345</v>
      </c>
      <c r="J27" s="161" t="s">
        <v>345</v>
      </c>
      <c r="K27" s="162">
        <v>1</v>
      </c>
      <c r="L27" s="163">
        <v>0</v>
      </c>
      <c r="M27" s="164">
        <v>0</v>
      </c>
      <c r="N27" s="165">
        <v>2500</v>
      </c>
      <c r="O27" s="163">
        <v>0</v>
      </c>
      <c r="P27" s="163">
        <v>0</v>
      </c>
      <c r="Q27" s="163">
        <v>0</v>
      </c>
      <c r="R27" s="163">
        <v>0</v>
      </c>
      <c r="S27" s="163">
        <v>0</v>
      </c>
      <c r="T27" s="163">
        <v>0</v>
      </c>
      <c r="U27" s="166">
        <v>0</v>
      </c>
      <c r="V27" s="166">
        <v>0</v>
      </c>
    </row>
    <row r="28" spans="1:42" x14ac:dyDescent="0.25">
      <c r="A28" s="155">
        <v>24</v>
      </c>
      <c r="B28" s="156"/>
      <c r="C28" s="156"/>
      <c r="D28" s="157"/>
      <c r="E28" s="158"/>
      <c r="F28" s="159"/>
      <c r="G28" s="159"/>
      <c r="H28" s="160"/>
      <c r="I28" s="161" t="s">
        <v>345</v>
      </c>
      <c r="J28" s="161" t="s">
        <v>345</v>
      </c>
      <c r="K28" s="162">
        <v>1</v>
      </c>
      <c r="L28" s="163">
        <v>0</v>
      </c>
      <c r="M28" s="164">
        <v>0</v>
      </c>
      <c r="N28" s="165">
        <v>2500</v>
      </c>
      <c r="O28" s="163">
        <v>0</v>
      </c>
      <c r="P28" s="163">
        <v>0</v>
      </c>
      <c r="Q28" s="163">
        <v>0</v>
      </c>
      <c r="R28" s="163">
        <v>0</v>
      </c>
      <c r="S28" s="163">
        <v>0</v>
      </c>
      <c r="T28" s="163">
        <v>0</v>
      </c>
      <c r="U28" s="166">
        <v>0</v>
      </c>
      <c r="V28" s="166">
        <v>0</v>
      </c>
    </row>
    <row r="29" spans="1:42" x14ac:dyDescent="0.25">
      <c r="A29" s="155">
        <v>25</v>
      </c>
      <c r="B29" s="156"/>
      <c r="C29" s="156"/>
      <c r="D29" s="157"/>
      <c r="E29" s="158"/>
      <c r="F29" s="159"/>
      <c r="G29" s="159"/>
      <c r="H29" s="160"/>
      <c r="I29" s="161" t="s">
        <v>345</v>
      </c>
      <c r="J29" s="161" t="s">
        <v>345</v>
      </c>
      <c r="K29" s="162">
        <v>1</v>
      </c>
      <c r="L29" s="163">
        <v>0</v>
      </c>
      <c r="M29" s="164">
        <v>0</v>
      </c>
      <c r="N29" s="165">
        <v>2500</v>
      </c>
      <c r="O29" s="163">
        <v>0</v>
      </c>
      <c r="P29" s="163">
        <v>0</v>
      </c>
      <c r="Q29" s="163">
        <v>0</v>
      </c>
      <c r="R29" s="163">
        <v>0</v>
      </c>
      <c r="S29" s="163">
        <v>0</v>
      </c>
      <c r="T29" s="163">
        <v>0</v>
      </c>
      <c r="U29" s="166">
        <v>0</v>
      </c>
      <c r="V29" s="166">
        <v>0</v>
      </c>
    </row>
    <row r="30" spans="1:42" x14ac:dyDescent="0.25">
      <c r="A30" s="155">
        <v>26</v>
      </c>
      <c r="B30" s="156"/>
      <c r="C30" s="156"/>
      <c r="D30" s="157"/>
      <c r="E30" s="158"/>
      <c r="F30" s="159"/>
      <c r="G30" s="159"/>
      <c r="H30" s="160"/>
      <c r="I30" s="161" t="s">
        <v>345</v>
      </c>
      <c r="J30" s="161" t="s">
        <v>345</v>
      </c>
      <c r="K30" s="162">
        <v>1</v>
      </c>
      <c r="L30" s="163">
        <v>0</v>
      </c>
      <c r="M30" s="164">
        <v>0</v>
      </c>
      <c r="N30" s="165">
        <v>2500</v>
      </c>
      <c r="O30" s="163">
        <v>0</v>
      </c>
      <c r="P30" s="163">
        <v>0</v>
      </c>
      <c r="Q30" s="163">
        <v>0</v>
      </c>
      <c r="R30" s="163">
        <v>0</v>
      </c>
      <c r="S30" s="163">
        <v>0</v>
      </c>
      <c r="T30" s="163">
        <v>0</v>
      </c>
      <c r="U30" s="166">
        <v>0</v>
      </c>
      <c r="V30" s="166">
        <v>0</v>
      </c>
    </row>
    <row r="31" spans="1:42" x14ac:dyDescent="0.25">
      <c r="A31" s="155">
        <v>27</v>
      </c>
      <c r="B31" s="156"/>
      <c r="C31" s="156"/>
      <c r="D31" s="157"/>
      <c r="E31" s="158"/>
      <c r="F31" s="159"/>
      <c r="G31" s="159"/>
      <c r="H31" s="160"/>
      <c r="I31" s="161" t="s">
        <v>345</v>
      </c>
      <c r="J31" s="161" t="s">
        <v>345</v>
      </c>
      <c r="K31" s="162">
        <v>1</v>
      </c>
      <c r="L31" s="163">
        <v>0</v>
      </c>
      <c r="M31" s="164">
        <v>0</v>
      </c>
      <c r="N31" s="165">
        <v>2500</v>
      </c>
      <c r="O31" s="163">
        <v>0</v>
      </c>
      <c r="P31" s="163">
        <v>0</v>
      </c>
      <c r="Q31" s="163">
        <v>0</v>
      </c>
      <c r="R31" s="163">
        <v>0</v>
      </c>
      <c r="S31" s="163">
        <v>0</v>
      </c>
      <c r="T31" s="163">
        <v>0</v>
      </c>
      <c r="U31" s="166">
        <v>0</v>
      </c>
      <c r="V31" s="166">
        <v>0</v>
      </c>
    </row>
    <row r="32" spans="1:42" x14ac:dyDescent="0.25">
      <c r="A32" s="155">
        <v>28</v>
      </c>
      <c r="B32" s="156"/>
      <c r="C32" s="156"/>
      <c r="D32" s="157"/>
      <c r="E32" s="158"/>
      <c r="F32" s="159"/>
      <c r="G32" s="159"/>
      <c r="H32" s="160"/>
      <c r="I32" s="161" t="s">
        <v>345</v>
      </c>
      <c r="J32" s="161" t="s">
        <v>345</v>
      </c>
      <c r="K32" s="162">
        <v>1</v>
      </c>
      <c r="L32" s="163">
        <v>0</v>
      </c>
      <c r="M32" s="164">
        <v>0</v>
      </c>
      <c r="N32" s="165">
        <v>2500</v>
      </c>
      <c r="O32" s="163">
        <v>0</v>
      </c>
      <c r="P32" s="163">
        <v>0</v>
      </c>
      <c r="Q32" s="163">
        <v>0</v>
      </c>
      <c r="R32" s="163">
        <v>0</v>
      </c>
      <c r="S32" s="163">
        <v>0</v>
      </c>
      <c r="T32" s="163">
        <v>0</v>
      </c>
      <c r="U32" s="166">
        <v>0</v>
      </c>
      <c r="V32" s="166">
        <v>0</v>
      </c>
    </row>
    <row r="33" spans="1:22" x14ac:dyDescent="0.25">
      <c r="A33" s="155">
        <v>29</v>
      </c>
      <c r="B33" s="156"/>
      <c r="C33" s="156"/>
      <c r="D33" s="157"/>
      <c r="E33" s="158"/>
      <c r="F33" s="159"/>
      <c r="G33" s="159"/>
      <c r="H33" s="160"/>
      <c r="I33" s="161" t="s">
        <v>345</v>
      </c>
      <c r="J33" s="161" t="s">
        <v>345</v>
      </c>
      <c r="K33" s="162">
        <v>1</v>
      </c>
      <c r="L33" s="163">
        <v>0</v>
      </c>
      <c r="M33" s="164">
        <v>0</v>
      </c>
      <c r="N33" s="165">
        <v>2500</v>
      </c>
      <c r="O33" s="163">
        <v>0</v>
      </c>
      <c r="P33" s="163">
        <v>0</v>
      </c>
      <c r="Q33" s="163">
        <v>0</v>
      </c>
      <c r="R33" s="163">
        <v>0</v>
      </c>
      <c r="S33" s="163">
        <v>0</v>
      </c>
      <c r="T33" s="163">
        <v>0</v>
      </c>
      <c r="U33" s="166">
        <v>0</v>
      </c>
      <c r="V33" s="166">
        <v>0</v>
      </c>
    </row>
    <row r="34" spans="1:22" x14ac:dyDescent="0.25">
      <c r="A34" s="155">
        <v>30</v>
      </c>
      <c r="B34" s="156"/>
      <c r="C34" s="156"/>
      <c r="D34" s="157"/>
      <c r="E34" s="158"/>
      <c r="F34" s="159"/>
      <c r="G34" s="159"/>
      <c r="H34" s="160"/>
      <c r="I34" s="161" t="s">
        <v>345</v>
      </c>
      <c r="J34" s="161" t="s">
        <v>345</v>
      </c>
      <c r="K34" s="162">
        <v>1</v>
      </c>
      <c r="L34" s="163">
        <v>0</v>
      </c>
      <c r="M34" s="164">
        <v>0</v>
      </c>
      <c r="N34" s="165">
        <v>2500</v>
      </c>
      <c r="O34" s="163">
        <v>0</v>
      </c>
      <c r="P34" s="163">
        <v>0</v>
      </c>
      <c r="Q34" s="163">
        <v>0</v>
      </c>
      <c r="R34" s="163">
        <v>0</v>
      </c>
      <c r="S34" s="163">
        <v>0</v>
      </c>
      <c r="T34" s="163">
        <v>0</v>
      </c>
      <c r="U34" s="166">
        <v>0</v>
      </c>
      <c r="V34" s="166">
        <v>0</v>
      </c>
    </row>
    <row r="35" spans="1:22" x14ac:dyDescent="0.25">
      <c r="A35" s="155">
        <v>31</v>
      </c>
      <c r="B35" s="156"/>
      <c r="C35" s="156"/>
      <c r="D35" s="157"/>
      <c r="E35" s="158"/>
      <c r="F35" s="159"/>
      <c r="G35" s="159"/>
      <c r="H35" s="160"/>
      <c r="I35" s="161" t="s">
        <v>345</v>
      </c>
      <c r="J35" s="161" t="s">
        <v>345</v>
      </c>
      <c r="K35" s="162">
        <v>1</v>
      </c>
      <c r="L35" s="163">
        <v>0</v>
      </c>
      <c r="M35" s="164">
        <v>0</v>
      </c>
      <c r="N35" s="165">
        <v>2500</v>
      </c>
      <c r="O35" s="163">
        <v>0</v>
      </c>
      <c r="P35" s="163">
        <v>0</v>
      </c>
      <c r="Q35" s="163">
        <v>0</v>
      </c>
      <c r="R35" s="163">
        <v>0</v>
      </c>
      <c r="S35" s="163">
        <v>0</v>
      </c>
      <c r="T35" s="163">
        <v>0</v>
      </c>
      <c r="U35" s="166">
        <v>0</v>
      </c>
      <c r="V35" s="166">
        <v>0</v>
      </c>
    </row>
    <row r="36" spans="1:22" x14ac:dyDescent="0.25">
      <c r="A36" s="155">
        <v>32</v>
      </c>
      <c r="B36" s="156"/>
      <c r="C36" s="156"/>
      <c r="D36" s="157"/>
      <c r="E36" s="158"/>
      <c r="F36" s="159"/>
      <c r="G36" s="159"/>
      <c r="H36" s="160"/>
      <c r="I36" s="161" t="s">
        <v>345</v>
      </c>
      <c r="J36" s="161" t="s">
        <v>345</v>
      </c>
      <c r="K36" s="162">
        <v>1</v>
      </c>
      <c r="L36" s="163">
        <v>0</v>
      </c>
      <c r="M36" s="164">
        <v>0</v>
      </c>
      <c r="N36" s="165">
        <v>2500</v>
      </c>
      <c r="O36" s="163">
        <v>0</v>
      </c>
      <c r="P36" s="163">
        <v>0</v>
      </c>
      <c r="Q36" s="163">
        <v>0</v>
      </c>
      <c r="R36" s="163">
        <v>0</v>
      </c>
      <c r="S36" s="163">
        <v>0</v>
      </c>
      <c r="T36" s="163">
        <v>0</v>
      </c>
      <c r="U36" s="166">
        <v>0</v>
      </c>
      <c r="V36" s="166">
        <v>0</v>
      </c>
    </row>
    <row r="37" spans="1:22" x14ac:dyDescent="0.25">
      <c r="A37" s="155">
        <v>33</v>
      </c>
      <c r="B37" s="156"/>
      <c r="C37" s="156"/>
      <c r="D37" s="157"/>
      <c r="E37" s="158"/>
      <c r="F37" s="159"/>
      <c r="G37" s="159"/>
      <c r="H37" s="160"/>
      <c r="I37" s="161" t="s">
        <v>345</v>
      </c>
      <c r="J37" s="161" t="s">
        <v>345</v>
      </c>
      <c r="K37" s="162">
        <v>1</v>
      </c>
      <c r="L37" s="163">
        <v>0</v>
      </c>
      <c r="M37" s="164">
        <v>0</v>
      </c>
      <c r="N37" s="165">
        <v>2500</v>
      </c>
      <c r="O37" s="163">
        <v>0</v>
      </c>
      <c r="P37" s="163">
        <v>0</v>
      </c>
      <c r="Q37" s="163">
        <v>0</v>
      </c>
      <c r="R37" s="163">
        <v>0</v>
      </c>
      <c r="S37" s="163">
        <v>0</v>
      </c>
      <c r="T37" s="163">
        <v>0</v>
      </c>
      <c r="U37" s="166">
        <v>0</v>
      </c>
      <c r="V37" s="166">
        <v>0</v>
      </c>
    </row>
    <row r="38" spans="1:22" x14ac:dyDescent="0.25">
      <c r="A38" s="155">
        <v>34</v>
      </c>
      <c r="B38" s="156"/>
      <c r="C38" s="156"/>
      <c r="D38" s="157"/>
      <c r="E38" s="158"/>
      <c r="F38" s="159"/>
      <c r="G38" s="159"/>
      <c r="H38" s="160"/>
      <c r="I38" s="161" t="s">
        <v>345</v>
      </c>
      <c r="J38" s="161" t="s">
        <v>345</v>
      </c>
      <c r="K38" s="162">
        <v>1</v>
      </c>
      <c r="L38" s="163">
        <v>0</v>
      </c>
      <c r="M38" s="164">
        <v>0</v>
      </c>
      <c r="N38" s="165">
        <v>2500</v>
      </c>
      <c r="O38" s="163">
        <v>0</v>
      </c>
      <c r="P38" s="163">
        <v>0</v>
      </c>
      <c r="Q38" s="163">
        <v>0</v>
      </c>
      <c r="R38" s="163">
        <v>0</v>
      </c>
      <c r="S38" s="163">
        <v>0</v>
      </c>
      <c r="T38" s="163">
        <v>0</v>
      </c>
      <c r="U38" s="166">
        <v>0</v>
      </c>
      <c r="V38" s="166">
        <v>0</v>
      </c>
    </row>
    <row r="39" spans="1:22" x14ac:dyDescent="0.25">
      <c r="A39" s="155">
        <v>35</v>
      </c>
      <c r="B39" s="156"/>
      <c r="C39" s="156"/>
      <c r="D39" s="157"/>
      <c r="E39" s="158"/>
      <c r="F39" s="159"/>
      <c r="G39" s="159"/>
      <c r="H39" s="160"/>
      <c r="I39" s="161" t="s">
        <v>345</v>
      </c>
      <c r="J39" s="161" t="s">
        <v>345</v>
      </c>
      <c r="K39" s="162">
        <v>1</v>
      </c>
      <c r="L39" s="163">
        <v>0</v>
      </c>
      <c r="M39" s="164">
        <v>0</v>
      </c>
      <c r="N39" s="165">
        <v>2500</v>
      </c>
      <c r="O39" s="163">
        <v>0</v>
      </c>
      <c r="P39" s="163">
        <v>0</v>
      </c>
      <c r="Q39" s="163">
        <v>0</v>
      </c>
      <c r="R39" s="163">
        <v>0</v>
      </c>
      <c r="S39" s="163">
        <v>0</v>
      </c>
      <c r="T39" s="163">
        <v>0</v>
      </c>
      <c r="U39" s="166">
        <v>0</v>
      </c>
      <c r="V39" s="166">
        <v>0</v>
      </c>
    </row>
    <row r="40" spans="1:22" x14ac:dyDescent="0.25">
      <c r="A40" s="155">
        <v>36</v>
      </c>
      <c r="B40" s="156"/>
      <c r="C40" s="156"/>
      <c r="D40" s="157"/>
      <c r="E40" s="158"/>
      <c r="F40" s="159"/>
      <c r="G40" s="159"/>
      <c r="H40" s="160"/>
      <c r="I40" s="161" t="s">
        <v>345</v>
      </c>
      <c r="J40" s="161" t="s">
        <v>345</v>
      </c>
      <c r="K40" s="162">
        <v>1</v>
      </c>
      <c r="L40" s="163">
        <v>0</v>
      </c>
      <c r="M40" s="164">
        <v>0</v>
      </c>
      <c r="N40" s="165">
        <v>2500</v>
      </c>
      <c r="O40" s="163">
        <v>0</v>
      </c>
      <c r="P40" s="163">
        <v>0</v>
      </c>
      <c r="Q40" s="163">
        <v>0</v>
      </c>
      <c r="R40" s="163">
        <v>0</v>
      </c>
      <c r="S40" s="163">
        <v>0</v>
      </c>
      <c r="T40" s="163">
        <v>0</v>
      </c>
      <c r="U40" s="166">
        <v>0</v>
      </c>
      <c r="V40" s="166">
        <v>0</v>
      </c>
    </row>
    <row r="41" spans="1:22" x14ac:dyDescent="0.25">
      <c r="A41" s="155">
        <v>37</v>
      </c>
      <c r="B41" s="156"/>
      <c r="C41" s="156"/>
      <c r="D41" s="157"/>
      <c r="E41" s="158"/>
      <c r="F41" s="159"/>
      <c r="G41" s="159"/>
      <c r="H41" s="160"/>
      <c r="I41" s="161" t="s">
        <v>345</v>
      </c>
      <c r="J41" s="161" t="s">
        <v>345</v>
      </c>
      <c r="K41" s="162">
        <v>1</v>
      </c>
      <c r="L41" s="163">
        <v>0</v>
      </c>
      <c r="M41" s="164">
        <v>0</v>
      </c>
      <c r="N41" s="165">
        <v>2500</v>
      </c>
      <c r="O41" s="163">
        <v>0</v>
      </c>
      <c r="P41" s="163">
        <v>0</v>
      </c>
      <c r="Q41" s="163">
        <v>0</v>
      </c>
      <c r="R41" s="163">
        <v>0</v>
      </c>
      <c r="S41" s="163">
        <v>0</v>
      </c>
      <c r="T41" s="163">
        <v>0</v>
      </c>
      <c r="U41" s="166">
        <v>0</v>
      </c>
      <c r="V41" s="166">
        <v>0</v>
      </c>
    </row>
    <row r="42" spans="1:22" x14ac:dyDescent="0.25">
      <c r="A42" s="155">
        <v>38</v>
      </c>
      <c r="B42" s="156"/>
      <c r="C42" s="156"/>
      <c r="D42" s="157"/>
      <c r="E42" s="158"/>
      <c r="F42" s="159"/>
      <c r="G42" s="159"/>
      <c r="H42" s="160"/>
      <c r="I42" s="161" t="s">
        <v>345</v>
      </c>
      <c r="J42" s="161" t="s">
        <v>345</v>
      </c>
      <c r="K42" s="162">
        <v>1</v>
      </c>
      <c r="L42" s="163">
        <v>0</v>
      </c>
      <c r="M42" s="164">
        <v>0</v>
      </c>
      <c r="N42" s="165">
        <v>2500</v>
      </c>
      <c r="O42" s="163">
        <v>0</v>
      </c>
      <c r="P42" s="163">
        <v>0</v>
      </c>
      <c r="Q42" s="163">
        <v>0</v>
      </c>
      <c r="R42" s="163">
        <v>0</v>
      </c>
      <c r="S42" s="163">
        <v>0</v>
      </c>
      <c r="T42" s="163">
        <v>0</v>
      </c>
      <c r="U42" s="166">
        <v>0</v>
      </c>
      <c r="V42" s="166">
        <v>0</v>
      </c>
    </row>
    <row r="43" spans="1:22" x14ac:dyDescent="0.25">
      <c r="A43" s="155">
        <v>39</v>
      </c>
      <c r="B43" s="156"/>
      <c r="C43" s="156"/>
      <c r="D43" s="157"/>
      <c r="E43" s="158"/>
      <c r="F43" s="159"/>
      <c r="G43" s="159"/>
      <c r="H43" s="160"/>
      <c r="I43" s="161" t="s">
        <v>345</v>
      </c>
      <c r="J43" s="161" t="s">
        <v>345</v>
      </c>
      <c r="K43" s="162">
        <v>1</v>
      </c>
      <c r="L43" s="163">
        <v>0</v>
      </c>
      <c r="M43" s="164">
        <v>0</v>
      </c>
      <c r="N43" s="165">
        <v>2500</v>
      </c>
      <c r="O43" s="163">
        <v>0</v>
      </c>
      <c r="P43" s="163">
        <v>0</v>
      </c>
      <c r="Q43" s="163">
        <v>0</v>
      </c>
      <c r="R43" s="163">
        <v>0</v>
      </c>
      <c r="S43" s="163">
        <v>0</v>
      </c>
      <c r="T43" s="163">
        <v>0</v>
      </c>
      <c r="U43" s="166">
        <v>0</v>
      </c>
      <c r="V43" s="166">
        <v>0</v>
      </c>
    </row>
    <row r="44" spans="1:22" x14ac:dyDescent="0.25">
      <c r="A44" s="155">
        <v>40</v>
      </c>
      <c r="B44" s="156"/>
      <c r="C44" s="156"/>
      <c r="D44" s="157"/>
      <c r="E44" s="158"/>
      <c r="F44" s="159"/>
      <c r="G44" s="159"/>
      <c r="H44" s="160"/>
      <c r="I44" s="161" t="s">
        <v>345</v>
      </c>
      <c r="J44" s="161" t="s">
        <v>345</v>
      </c>
      <c r="K44" s="162">
        <v>1</v>
      </c>
      <c r="L44" s="163">
        <v>0</v>
      </c>
      <c r="M44" s="164">
        <v>0</v>
      </c>
      <c r="N44" s="165">
        <v>2500</v>
      </c>
      <c r="O44" s="163">
        <v>0</v>
      </c>
      <c r="P44" s="163">
        <v>0</v>
      </c>
      <c r="Q44" s="163">
        <v>0</v>
      </c>
      <c r="R44" s="163">
        <v>0</v>
      </c>
      <c r="S44" s="163">
        <v>0</v>
      </c>
      <c r="T44" s="163">
        <v>0</v>
      </c>
      <c r="U44" s="166">
        <v>0</v>
      </c>
      <c r="V44" s="166">
        <v>0</v>
      </c>
    </row>
    <row r="45" spans="1:22" x14ac:dyDescent="0.25">
      <c r="A45" s="155">
        <v>41</v>
      </c>
      <c r="B45" s="156"/>
      <c r="C45" s="156"/>
      <c r="D45" s="157"/>
      <c r="E45" s="158"/>
      <c r="F45" s="159"/>
      <c r="G45" s="159"/>
      <c r="H45" s="160"/>
      <c r="I45" s="161" t="s">
        <v>345</v>
      </c>
      <c r="J45" s="161" t="s">
        <v>345</v>
      </c>
      <c r="K45" s="162">
        <v>1</v>
      </c>
      <c r="L45" s="163">
        <v>0</v>
      </c>
      <c r="M45" s="164">
        <v>0</v>
      </c>
      <c r="N45" s="165">
        <v>2500</v>
      </c>
      <c r="O45" s="163">
        <v>0</v>
      </c>
      <c r="P45" s="163">
        <v>0</v>
      </c>
      <c r="Q45" s="163">
        <v>0</v>
      </c>
      <c r="R45" s="163">
        <v>0</v>
      </c>
      <c r="S45" s="163">
        <v>0</v>
      </c>
      <c r="T45" s="163">
        <v>0</v>
      </c>
      <c r="U45" s="166">
        <v>0</v>
      </c>
      <c r="V45" s="166">
        <v>0</v>
      </c>
    </row>
    <row r="46" spans="1:22" x14ac:dyDescent="0.25">
      <c r="A46" s="155">
        <v>42</v>
      </c>
      <c r="B46" s="156"/>
      <c r="C46" s="156"/>
      <c r="D46" s="157"/>
      <c r="E46" s="158"/>
      <c r="F46" s="159"/>
      <c r="G46" s="159"/>
      <c r="H46" s="160"/>
      <c r="I46" s="161" t="s">
        <v>345</v>
      </c>
      <c r="J46" s="161" t="s">
        <v>345</v>
      </c>
      <c r="K46" s="162">
        <v>1</v>
      </c>
      <c r="L46" s="163">
        <v>0</v>
      </c>
      <c r="M46" s="164">
        <v>0</v>
      </c>
      <c r="N46" s="165">
        <v>2500</v>
      </c>
      <c r="O46" s="163">
        <v>0</v>
      </c>
      <c r="P46" s="163">
        <v>0</v>
      </c>
      <c r="Q46" s="163">
        <v>0</v>
      </c>
      <c r="R46" s="163">
        <v>0</v>
      </c>
      <c r="S46" s="163">
        <v>0</v>
      </c>
      <c r="T46" s="163">
        <v>0</v>
      </c>
      <c r="U46" s="166">
        <v>0</v>
      </c>
      <c r="V46" s="166">
        <v>0</v>
      </c>
    </row>
    <row r="47" spans="1:22" x14ac:dyDescent="0.25">
      <c r="A47" s="155">
        <v>43</v>
      </c>
      <c r="B47" s="156"/>
      <c r="C47" s="156"/>
      <c r="D47" s="157"/>
      <c r="E47" s="158"/>
      <c r="F47" s="159"/>
      <c r="G47" s="159"/>
      <c r="H47" s="160"/>
      <c r="I47" s="161" t="s">
        <v>345</v>
      </c>
      <c r="J47" s="161" t="s">
        <v>345</v>
      </c>
      <c r="K47" s="162">
        <v>1</v>
      </c>
      <c r="L47" s="163">
        <v>0</v>
      </c>
      <c r="M47" s="164">
        <v>0</v>
      </c>
      <c r="N47" s="165">
        <v>2500</v>
      </c>
      <c r="O47" s="163">
        <v>0</v>
      </c>
      <c r="P47" s="163">
        <v>0</v>
      </c>
      <c r="Q47" s="163">
        <v>0</v>
      </c>
      <c r="R47" s="163">
        <v>0</v>
      </c>
      <c r="S47" s="163">
        <v>0</v>
      </c>
      <c r="T47" s="163">
        <v>0</v>
      </c>
      <c r="U47" s="166">
        <v>0</v>
      </c>
      <c r="V47" s="166">
        <v>0</v>
      </c>
    </row>
    <row r="48" spans="1:22" x14ac:dyDescent="0.25">
      <c r="A48" s="155">
        <v>44</v>
      </c>
      <c r="B48" s="156"/>
      <c r="C48" s="156"/>
      <c r="D48" s="157"/>
      <c r="E48" s="158"/>
      <c r="F48" s="159"/>
      <c r="G48" s="159"/>
      <c r="H48" s="160"/>
      <c r="I48" s="161" t="s">
        <v>345</v>
      </c>
      <c r="J48" s="161" t="s">
        <v>345</v>
      </c>
      <c r="K48" s="162">
        <v>1</v>
      </c>
      <c r="L48" s="163">
        <v>0</v>
      </c>
      <c r="M48" s="164">
        <v>0</v>
      </c>
      <c r="N48" s="165">
        <v>2500</v>
      </c>
      <c r="O48" s="163">
        <v>0</v>
      </c>
      <c r="P48" s="163">
        <v>0</v>
      </c>
      <c r="Q48" s="163">
        <v>0</v>
      </c>
      <c r="R48" s="163">
        <v>0</v>
      </c>
      <c r="S48" s="163">
        <v>0</v>
      </c>
      <c r="T48" s="163">
        <v>0</v>
      </c>
      <c r="U48" s="166">
        <v>0</v>
      </c>
      <c r="V48" s="166">
        <v>0</v>
      </c>
    </row>
    <row r="49" spans="1:22" x14ac:dyDescent="0.25">
      <c r="A49" s="155">
        <v>45</v>
      </c>
      <c r="B49" s="156"/>
      <c r="C49" s="156"/>
      <c r="D49" s="157"/>
      <c r="E49" s="158"/>
      <c r="F49" s="159"/>
      <c r="G49" s="159"/>
      <c r="H49" s="160"/>
      <c r="I49" s="161" t="s">
        <v>345</v>
      </c>
      <c r="J49" s="161" t="s">
        <v>345</v>
      </c>
      <c r="K49" s="162">
        <v>1</v>
      </c>
      <c r="L49" s="163">
        <v>0</v>
      </c>
      <c r="M49" s="164">
        <v>0</v>
      </c>
      <c r="N49" s="165">
        <v>2500</v>
      </c>
      <c r="O49" s="163">
        <v>0</v>
      </c>
      <c r="P49" s="163">
        <v>0</v>
      </c>
      <c r="Q49" s="163">
        <v>0</v>
      </c>
      <c r="R49" s="163">
        <v>0</v>
      </c>
      <c r="S49" s="163">
        <v>0</v>
      </c>
      <c r="T49" s="163">
        <v>0</v>
      </c>
      <c r="U49" s="166">
        <v>0</v>
      </c>
      <c r="V49" s="166">
        <v>0</v>
      </c>
    </row>
    <row r="50" spans="1:22" x14ac:dyDescent="0.25">
      <c r="A50" s="155">
        <v>46</v>
      </c>
      <c r="B50" s="156"/>
      <c r="C50" s="156"/>
      <c r="D50" s="157"/>
      <c r="E50" s="158"/>
      <c r="F50" s="159"/>
      <c r="G50" s="159"/>
      <c r="H50" s="160"/>
      <c r="I50" s="161" t="s">
        <v>345</v>
      </c>
      <c r="J50" s="161" t="s">
        <v>345</v>
      </c>
      <c r="K50" s="162">
        <v>1</v>
      </c>
      <c r="L50" s="163">
        <v>0</v>
      </c>
      <c r="M50" s="164">
        <v>0</v>
      </c>
      <c r="N50" s="165">
        <v>2500</v>
      </c>
      <c r="O50" s="163">
        <v>0</v>
      </c>
      <c r="P50" s="163">
        <v>0</v>
      </c>
      <c r="Q50" s="163">
        <v>0</v>
      </c>
      <c r="R50" s="163">
        <v>0</v>
      </c>
      <c r="S50" s="163">
        <v>0</v>
      </c>
      <c r="T50" s="163">
        <v>0</v>
      </c>
      <c r="U50" s="166">
        <v>0</v>
      </c>
      <c r="V50" s="166">
        <v>0</v>
      </c>
    </row>
    <row r="51" spans="1:22" x14ac:dyDescent="0.25">
      <c r="A51" s="155">
        <v>47</v>
      </c>
      <c r="B51" s="156"/>
      <c r="C51" s="156"/>
      <c r="D51" s="157"/>
      <c r="E51" s="158"/>
      <c r="F51" s="159"/>
      <c r="G51" s="159"/>
      <c r="H51" s="160"/>
      <c r="I51" s="161" t="s">
        <v>345</v>
      </c>
      <c r="J51" s="161" t="s">
        <v>345</v>
      </c>
      <c r="K51" s="162">
        <v>1</v>
      </c>
      <c r="L51" s="163">
        <v>0</v>
      </c>
      <c r="M51" s="164">
        <v>0</v>
      </c>
      <c r="N51" s="165">
        <v>2500</v>
      </c>
      <c r="O51" s="163">
        <v>0</v>
      </c>
      <c r="P51" s="163">
        <v>0</v>
      </c>
      <c r="Q51" s="163">
        <v>0</v>
      </c>
      <c r="R51" s="163">
        <v>0</v>
      </c>
      <c r="S51" s="163">
        <v>0</v>
      </c>
      <c r="T51" s="163">
        <v>0</v>
      </c>
      <c r="U51" s="166">
        <v>0</v>
      </c>
      <c r="V51" s="166">
        <v>0</v>
      </c>
    </row>
    <row r="52" spans="1:22" x14ac:dyDescent="0.25">
      <c r="A52" s="155">
        <v>48</v>
      </c>
      <c r="B52" s="156"/>
      <c r="C52" s="156"/>
      <c r="D52" s="157"/>
      <c r="E52" s="158"/>
      <c r="F52" s="159"/>
      <c r="G52" s="159"/>
      <c r="H52" s="160"/>
      <c r="I52" s="161" t="s">
        <v>345</v>
      </c>
      <c r="J52" s="161" t="s">
        <v>345</v>
      </c>
      <c r="K52" s="162">
        <v>1</v>
      </c>
      <c r="L52" s="163">
        <v>0</v>
      </c>
      <c r="M52" s="164">
        <v>0</v>
      </c>
      <c r="N52" s="165">
        <v>2500</v>
      </c>
      <c r="O52" s="163">
        <v>0</v>
      </c>
      <c r="P52" s="163">
        <v>0</v>
      </c>
      <c r="Q52" s="163">
        <v>0</v>
      </c>
      <c r="R52" s="163">
        <v>0</v>
      </c>
      <c r="S52" s="163">
        <v>0</v>
      </c>
      <c r="T52" s="163">
        <v>0</v>
      </c>
      <c r="U52" s="166">
        <v>0</v>
      </c>
      <c r="V52" s="166">
        <v>0</v>
      </c>
    </row>
    <row r="53" spans="1:22" x14ac:dyDescent="0.25">
      <c r="A53" s="155">
        <v>49</v>
      </c>
      <c r="B53" s="156"/>
      <c r="C53" s="156"/>
      <c r="D53" s="157"/>
      <c r="E53" s="158"/>
      <c r="F53" s="159"/>
      <c r="G53" s="159"/>
      <c r="H53" s="160"/>
      <c r="I53" s="161" t="s">
        <v>345</v>
      </c>
      <c r="J53" s="161" t="s">
        <v>345</v>
      </c>
      <c r="K53" s="162">
        <v>1</v>
      </c>
      <c r="L53" s="163">
        <v>0</v>
      </c>
      <c r="M53" s="164">
        <v>0</v>
      </c>
      <c r="N53" s="165">
        <v>2500</v>
      </c>
      <c r="O53" s="163">
        <v>0</v>
      </c>
      <c r="P53" s="163">
        <v>0</v>
      </c>
      <c r="Q53" s="163">
        <v>0</v>
      </c>
      <c r="R53" s="163">
        <v>0</v>
      </c>
      <c r="S53" s="163">
        <v>0</v>
      </c>
      <c r="T53" s="163">
        <v>0</v>
      </c>
      <c r="U53" s="166">
        <v>0</v>
      </c>
      <c r="V53" s="166">
        <v>0</v>
      </c>
    </row>
    <row r="54" spans="1:22" x14ac:dyDescent="0.25">
      <c r="A54" s="155">
        <v>50</v>
      </c>
      <c r="B54" s="156"/>
      <c r="C54" s="156"/>
      <c r="D54" s="157"/>
      <c r="E54" s="158"/>
      <c r="F54" s="159"/>
      <c r="G54" s="159"/>
      <c r="H54" s="160"/>
      <c r="I54" s="161" t="s">
        <v>345</v>
      </c>
      <c r="J54" s="161" t="s">
        <v>345</v>
      </c>
      <c r="K54" s="162">
        <v>1</v>
      </c>
      <c r="L54" s="163">
        <v>0</v>
      </c>
      <c r="M54" s="164">
        <v>0</v>
      </c>
      <c r="N54" s="165">
        <v>2500</v>
      </c>
      <c r="O54" s="163">
        <v>0</v>
      </c>
      <c r="P54" s="163">
        <v>0</v>
      </c>
      <c r="Q54" s="163">
        <v>0</v>
      </c>
      <c r="R54" s="163">
        <v>0</v>
      </c>
      <c r="S54" s="163">
        <v>0</v>
      </c>
      <c r="T54" s="163">
        <v>0</v>
      </c>
      <c r="U54" s="166">
        <v>0</v>
      </c>
      <c r="V54" s="166">
        <v>0</v>
      </c>
    </row>
    <row r="55" spans="1:22" x14ac:dyDescent="0.25">
      <c r="A55" s="155">
        <v>51</v>
      </c>
      <c r="B55" s="156"/>
      <c r="C55" s="156"/>
      <c r="D55" s="157"/>
      <c r="E55" s="158"/>
      <c r="F55" s="159"/>
      <c r="G55" s="159"/>
      <c r="H55" s="160"/>
      <c r="I55" s="161" t="s">
        <v>345</v>
      </c>
      <c r="J55" s="161" t="s">
        <v>345</v>
      </c>
      <c r="K55" s="162">
        <v>1</v>
      </c>
      <c r="L55" s="163">
        <v>0</v>
      </c>
      <c r="M55" s="164">
        <v>0</v>
      </c>
      <c r="N55" s="165">
        <v>2500</v>
      </c>
      <c r="O55" s="163">
        <v>0</v>
      </c>
      <c r="P55" s="163">
        <v>0</v>
      </c>
      <c r="Q55" s="163">
        <v>0</v>
      </c>
      <c r="R55" s="163">
        <v>0</v>
      </c>
      <c r="S55" s="163">
        <v>0</v>
      </c>
      <c r="T55" s="163">
        <v>0</v>
      </c>
      <c r="U55" s="166">
        <v>0</v>
      </c>
      <c r="V55" s="166">
        <v>0</v>
      </c>
    </row>
    <row r="56" spans="1:22" x14ac:dyDescent="0.25">
      <c r="A56" s="155">
        <v>52</v>
      </c>
      <c r="B56" s="156"/>
      <c r="C56" s="156"/>
      <c r="D56" s="157"/>
      <c r="E56" s="152"/>
      <c r="F56" s="159"/>
      <c r="G56" s="159"/>
      <c r="H56" s="160"/>
      <c r="I56" s="161" t="s">
        <v>345</v>
      </c>
      <c r="J56" s="161" t="s">
        <v>345</v>
      </c>
      <c r="K56" s="162">
        <v>1</v>
      </c>
      <c r="L56" s="163">
        <v>0</v>
      </c>
      <c r="M56" s="164">
        <v>0</v>
      </c>
      <c r="N56" s="165">
        <v>2500</v>
      </c>
      <c r="O56" s="163">
        <v>0</v>
      </c>
      <c r="P56" s="163">
        <v>0</v>
      </c>
      <c r="Q56" s="163">
        <v>0</v>
      </c>
      <c r="R56" s="163">
        <v>0</v>
      </c>
      <c r="S56" s="163">
        <v>0</v>
      </c>
      <c r="T56" s="163">
        <v>0</v>
      </c>
      <c r="U56" s="166">
        <v>0</v>
      </c>
      <c r="V56" s="166">
        <v>0</v>
      </c>
    </row>
    <row r="57" spans="1:22" x14ac:dyDescent="0.25">
      <c r="A57" s="155">
        <v>53</v>
      </c>
      <c r="B57" s="156"/>
      <c r="C57" s="156"/>
      <c r="D57" s="157"/>
      <c r="E57" s="152"/>
      <c r="F57" s="159"/>
      <c r="G57" s="159"/>
      <c r="H57" s="160"/>
      <c r="I57" s="161" t="s">
        <v>345</v>
      </c>
      <c r="J57" s="161" t="s">
        <v>345</v>
      </c>
      <c r="K57" s="162"/>
      <c r="L57" s="163">
        <v>0</v>
      </c>
      <c r="M57" s="164">
        <v>0</v>
      </c>
      <c r="N57" s="165">
        <v>2500</v>
      </c>
      <c r="O57" s="163">
        <v>0</v>
      </c>
      <c r="P57" s="163">
        <v>0</v>
      </c>
      <c r="Q57" s="163">
        <v>0</v>
      </c>
      <c r="R57" s="163">
        <v>0</v>
      </c>
      <c r="S57" s="163">
        <v>0</v>
      </c>
      <c r="T57" s="163">
        <v>0</v>
      </c>
      <c r="U57" s="166"/>
      <c r="V57" s="166"/>
    </row>
    <row r="58" spans="1:22" x14ac:dyDescent="0.25">
      <c r="A58" s="155">
        <v>54</v>
      </c>
      <c r="B58" s="156"/>
      <c r="C58" s="156"/>
      <c r="D58" s="157"/>
      <c r="E58" s="152"/>
      <c r="F58" s="159"/>
      <c r="G58" s="159"/>
      <c r="H58" s="160"/>
      <c r="I58" s="161" t="s">
        <v>345</v>
      </c>
      <c r="J58" s="161" t="s">
        <v>345</v>
      </c>
      <c r="K58" s="162"/>
      <c r="L58" s="163">
        <v>0</v>
      </c>
      <c r="M58" s="164">
        <v>0</v>
      </c>
      <c r="N58" s="165">
        <v>2500</v>
      </c>
      <c r="O58" s="16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6"/>
      <c r="V58" s="166"/>
    </row>
    <row r="59" spans="1:22" x14ac:dyDescent="0.25">
      <c r="A59" s="155">
        <v>55</v>
      </c>
      <c r="B59" s="156"/>
      <c r="C59" s="156"/>
      <c r="D59" s="157"/>
      <c r="E59" s="158"/>
      <c r="F59" s="159"/>
      <c r="G59" s="159"/>
      <c r="H59" s="160"/>
      <c r="I59" s="161" t="s">
        <v>345</v>
      </c>
      <c r="J59" s="161" t="s">
        <v>345</v>
      </c>
      <c r="K59" s="162">
        <v>1</v>
      </c>
      <c r="L59" s="163">
        <v>0</v>
      </c>
      <c r="M59" s="164">
        <v>0</v>
      </c>
      <c r="N59" s="165">
        <v>2500</v>
      </c>
      <c r="O59" s="163">
        <v>0</v>
      </c>
      <c r="P59" s="163">
        <v>0</v>
      </c>
      <c r="Q59" s="163">
        <v>0</v>
      </c>
      <c r="R59" s="163">
        <v>0</v>
      </c>
      <c r="S59" s="163">
        <v>0</v>
      </c>
      <c r="T59" s="163">
        <v>0</v>
      </c>
      <c r="U59" s="166">
        <v>0</v>
      </c>
      <c r="V59" s="166">
        <v>0</v>
      </c>
    </row>
    <row r="60" spans="1:22" ht="16" thickBot="1" x14ac:dyDescent="0.3">
      <c r="A60" s="230" t="s">
        <v>332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153">
        <f>SUM(L5:L59)</f>
        <v>0</v>
      </c>
      <c r="M60" s="153">
        <f>SUM(M5:M59)</f>
        <v>0</v>
      </c>
      <c r="N60" s="153"/>
      <c r="O60" s="153">
        <f t="shared" ref="O60:T60" si="0">SUM(O5:O59)</f>
        <v>0</v>
      </c>
      <c r="P60" s="153">
        <f t="shared" si="0"/>
        <v>0</v>
      </c>
      <c r="Q60" s="153">
        <f t="shared" si="0"/>
        <v>0</v>
      </c>
      <c r="R60" s="153">
        <f t="shared" si="0"/>
        <v>0</v>
      </c>
      <c r="S60" s="153">
        <f t="shared" si="0"/>
        <v>0</v>
      </c>
      <c r="T60" s="154">
        <f t="shared" si="0"/>
        <v>0</v>
      </c>
      <c r="U60" s="151">
        <v>0</v>
      </c>
      <c r="V60" s="151">
        <v>0</v>
      </c>
    </row>
    <row r="61" spans="1:22" ht="16" hidden="1" thickTop="1" x14ac:dyDescent="0.25"/>
  </sheetData>
  <mergeCells count="24">
    <mergeCell ref="U3:U4"/>
    <mergeCell ref="V3:V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T3:T4"/>
    <mergeCell ref="K3:K4"/>
    <mergeCell ref="L3:L4"/>
    <mergeCell ref="A60:K60"/>
    <mergeCell ref="A2:T2"/>
    <mergeCell ref="M3:M4"/>
    <mergeCell ref="N3:N4"/>
    <mergeCell ref="O3:O4"/>
    <mergeCell ref="P3:P4"/>
    <mergeCell ref="Q3:Q4"/>
    <mergeCell ref="R3:R4"/>
    <mergeCell ref="S3:S4"/>
  </mergeCells>
  <conditionalFormatting sqref="P5:P59">
    <cfRule type="expression" dxfId="25" priority="9">
      <formula>P5&gt;(M5*50%)</formula>
    </cfRule>
  </conditionalFormatting>
  <conditionalFormatting sqref="Q5:Q59">
    <cfRule type="expression" dxfId="24" priority="4">
      <formula>Q5&gt;(M5*10%)</formula>
    </cfRule>
  </conditionalFormatting>
  <conditionalFormatting sqref="R5:R59">
    <cfRule type="expression" dxfId="23" priority="3">
      <formula>R5&gt;(M5*30%)</formula>
    </cfRule>
  </conditionalFormatting>
  <conditionalFormatting sqref="S5:S59">
    <cfRule type="expression" dxfId="22" priority="2">
      <formula>S5&gt;(M5*10%)</formula>
    </cfRule>
  </conditionalFormatting>
  <conditionalFormatting sqref="U60 T5:U59">
    <cfRule type="expression" dxfId="21" priority="1">
      <formula>T5&gt;(M5*20%)</formula>
    </cfRule>
  </conditionalFormatting>
  <conditionalFormatting sqref="V5:V60">
    <cfRule type="expression" dxfId="20" priority="43">
      <formula>V5&gt;(N5*20%)</formula>
    </cfRule>
  </conditionalFormatting>
  <dataValidations count="2">
    <dataValidation type="list" allowBlank="1" showInputMessage="1" showErrorMessage="1" sqref="K5:K59" xr:uid="{D564D1F6-4A0E-4FD4-AB84-8BB086580D9D}">
      <formula1>$AW$2:$AW$8</formula1>
    </dataValidation>
    <dataValidation type="list" allowBlank="1" showInputMessage="1" showErrorMessage="1" sqref="I5:J59" xr:uid="{771BF402-4BD6-44C9-BFF8-7E48D87F61ED}">
      <formula1>$AP$2:$AP$25</formula1>
    </dataValidation>
  </dataValidations>
  <printOptions horizontalCentered="1"/>
  <pageMargins left="0.19685039370078741" right="0.19685039370078741" top="0.27559055118110237" bottom="0.27559055118110237" header="0.19685039370078741" footer="0.19685039370078741"/>
  <pageSetup paperSize="9" scale="53" orientation="landscape" r:id="rId1"/>
  <headerFooter alignWithMargins="0">
    <oddHeader>&amp;R&amp;"SwissReSans"&amp;12&amp;K627D77Confidential&amp;1#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E31714-045D-4772-A58E-D2C66F994D3B}">
          <x14:formula1>
            <xm:f>Listas!$AM$1:$AM$28</xm:f>
          </x14:formula1>
          <xm:sqref>G5:G59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E6B4-49D0-4906-BD39-413DF65DB79B}">
  <dimension ref="A1:BP86"/>
  <sheetViews>
    <sheetView topLeftCell="AC1" workbookViewId="0">
      <selection activeCell="AE29" sqref="AE29"/>
    </sheetView>
  </sheetViews>
  <sheetFormatPr defaultRowHeight="12.5" x14ac:dyDescent="0.25"/>
  <cols>
    <col min="10" max="10" width="16.1796875" bestFit="1" customWidth="1"/>
    <col min="42" max="42" width="8.81640625" customWidth="1"/>
    <col min="64" max="64" width="13.7265625" bestFit="1" customWidth="1"/>
  </cols>
  <sheetData>
    <row r="1" spans="1:68" ht="15" thickBot="1" x14ac:dyDescent="0.3">
      <c r="A1" s="1" t="s">
        <v>104</v>
      </c>
      <c r="B1">
        <v>1</v>
      </c>
      <c r="C1" s="20">
        <v>1</v>
      </c>
      <c r="D1">
        <v>1</v>
      </c>
      <c r="F1" s="3" t="s">
        <v>105</v>
      </c>
      <c r="G1" s="3">
        <v>0</v>
      </c>
      <c r="H1" s="4">
        <f>VLOOKUP(COTAÇÃO!B12,Listas!F:G,2,0)</f>
        <v>0</v>
      </c>
      <c r="J1" s="5" t="s">
        <v>106</v>
      </c>
      <c r="K1" s="6" t="s">
        <v>107</v>
      </c>
      <c r="L1" s="6"/>
      <c r="N1" s="7">
        <f>COTAÇÃO!AH59</f>
        <v>0</v>
      </c>
      <c r="O1" s="8"/>
      <c r="P1" s="7">
        <f>VLOOKUP(N1,N2:P86,3)</f>
        <v>0.05</v>
      </c>
      <c r="S1" s="9">
        <f>COTAÇÃO!T12</f>
        <v>0</v>
      </c>
      <c r="T1" s="10"/>
      <c r="U1" s="10"/>
      <c r="V1" s="11">
        <f>VLOOKUP(S1,S2:V52,2,0)</f>
        <v>1</v>
      </c>
      <c r="Y1" t="s">
        <v>108</v>
      </c>
      <c r="AA1" t="s">
        <v>30</v>
      </c>
      <c r="AB1" s="1" t="s">
        <v>294</v>
      </c>
      <c r="AC1">
        <v>30</v>
      </c>
      <c r="AD1" s="1" t="s">
        <v>293</v>
      </c>
      <c r="AH1" t="s">
        <v>108</v>
      </c>
      <c r="AK1" s="1" t="s">
        <v>108</v>
      </c>
      <c r="AM1" t="s">
        <v>108</v>
      </c>
      <c r="AN1" s="1" t="s">
        <v>288</v>
      </c>
      <c r="AP1" t="s">
        <v>108</v>
      </c>
      <c r="AR1" t="s">
        <v>108</v>
      </c>
      <c r="AT1" t="s">
        <v>108</v>
      </c>
      <c r="AV1" t="s">
        <v>108</v>
      </c>
      <c r="AX1" t="s">
        <v>108</v>
      </c>
      <c r="AZ1" t="s">
        <v>108</v>
      </c>
      <c r="BB1" t="s">
        <v>108</v>
      </c>
      <c r="BD1" t="s">
        <v>108</v>
      </c>
      <c r="BF1" t="s">
        <v>108</v>
      </c>
      <c r="BH1" t="s">
        <v>108</v>
      </c>
      <c r="BJ1" t="s">
        <v>108</v>
      </c>
      <c r="BL1" t="s">
        <v>289</v>
      </c>
      <c r="BM1" t="s">
        <v>290</v>
      </c>
      <c r="BO1" s="1" t="s">
        <v>291</v>
      </c>
      <c r="BP1" s="1" t="s">
        <v>292</v>
      </c>
    </row>
    <row r="2" spans="1:68" ht="13.5" thickBot="1" x14ac:dyDescent="0.3">
      <c r="A2" s="1" t="s">
        <v>30</v>
      </c>
      <c r="B2">
        <v>0.9</v>
      </c>
      <c r="C2" s="21">
        <v>1</v>
      </c>
      <c r="D2">
        <v>2</v>
      </c>
      <c r="F2" s="3" t="s">
        <v>109</v>
      </c>
      <c r="G2" s="3">
        <v>0</v>
      </c>
      <c r="H2" s="3"/>
      <c r="J2" s="12">
        <v>1</v>
      </c>
      <c r="K2" s="13">
        <v>1</v>
      </c>
      <c r="N2" s="14">
        <v>0</v>
      </c>
      <c r="O2" s="10">
        <v>4</v>
      </c>
      <c r="P2" s="14">
        <v>0.05</v>
      </c>
      <c r="S2" s="15">
        <v>0</v>
      </c>
      <c r="T2" s="10">
        <v>1</v>
      </c>
      <c r="U2" s="10">
        <v>1</v>
      </c>
      <c r="V2" s="10">
        <v>1</v>
      </c>
      <c r="Y2" t="s">
        <v>15</v>
      </c>
      <c r="AA2" t="s">
        <v>104</v>
      </c>
      <c r="AB2" s="1" t="s">
        <v>110</v>
      </c>
      <c r="AC2">
        <v>62</v>
      </c>
      <c r="AD2" s="1" t="s">
        <v>301</v>
      </c>
      <c r="AH2" t="s">
        <v>111</v>
      </c>
      <c r="AK2" s="1" t="s">
        <v>26</v>
      </c>
      <c r="AM2" t="s">
        <v>142</v>
      </c>
      <c r="AN2" s="19" t="s">
        <v>287</v>
      </c>
      <c r="AP2" s="17" t="s">
        <v>324</v>
      </c>
      <c r="AR2" s="17" t="s">
        <v>169</v>
      </c>
      <c r="AT2" t="s">
        <v>49</v>
      </c>
      <c r="AV2" t="s">
        <v>282</v>
      </c>
      <c r="AX2" t="s">
        <v>171</v>
      </c>
      <c r="AZ2" t="s">
        <v>219</v>
      </c>
      <c r="BB2" t="s">
        <v>231</v>
      </c>
      <c r="BD2" t="s">
        <v>233</v>
      </c>
      <c r="BF2" t="s">
        <v>264</v>
      </c>
      <c r="BH2" t="s">
        <v>79</v>
      </c>
      <c r="BJ2" t="s">
        <v>271</v>
      </c>
      <c r="BL2" s="22">
        <v>0.3</v>
      </c>
      <c r="BM2" s="23">
        <v>0.03</v>
      </c>
      <c r="BO2">
        <v>1</v>
      </c>
      <c r="BP2">
        <v>0.27</v>
      </c>
    </row>
    <row r="3" spans="1:68" ht="13.5" thickBot="1" x14ac:dyDescent="0.3">
      <c r="B3">
        <v>0.8</v>
      </c>
      <c r="C3" s="21">
        <v>1</v>
      </c>
      <c r="D3">
        <v>3</v>
      </c>
      <c r="F3" s="24" t="s">
        <v>297</v>
      </c>
      <c r="G3" s="4" t="b">
        <f>IF(COTAÇÃO!D12=1,3%,IF(COTAÇÃO!D12=2,7%,IF(COTAÇÃO!D12&gt;=3,12%)))</f>
        <v>0</v>
      </c>
      <c r="H3" s="3"/>
      <c r="J3" s="12">
        <v>2</v>
      </c>
      <c r="K3" s="13">
        <v>0.96</v>
      </c>
      <c r="N3" s="10">
        <v>5</v>
      </c>
      <c r="O3" s="10">
        <v>7</v>
      </c>
      <c r="P3" s="10">
        <v>7.0000000000000007E-2</v>
      </c>
      <c r="S3" s="15">
        <v>0.01</v>
      </c>
      <c r="T3" s="10">
        <v>1.0101</v>
      </c>
      <c r="U3" s="10">
        <v>1</v>
      </c>
      <c r="V3" s="10">
        <v>1.0101</v>
      </c>
      <c r="Y3" t="s">
        <v>113</v>
      </c>
      <c r="AH3" t="s">
        <v>112</v>
      </c>
      <c r="AK3" s="1" t="s">
        <v>25</v>
      </c>
      <c r="AM3" t="s">
        <v>143</v>
      </c>
      <c r="AN3" s="19" t="s">
        <v>287</v>
      </c>
      <c r="AP3" s="17" t="s">
        <v>325</v>
      </c>
      <c r="AR3" s="17" t="s">
        <v>324</v>
      </c>
      <c r="AT3" t="s">
        <v>170</v>
      </c>
      <c r="AV3" t="s">
        <v>283</v>
      </c>
      <c r="AX3" t="s">
        <v>172</v>
      </c>
      <c r="AZ3" t="s">
        <v>220</v>
      </c>
      <c r="BB3" t="s">
        <v>70</v>
      </c>
      <c r="BD3" s="18" t="s">
        <v>75</v>
      </c>
      <c r="BF3" t="s">
        <v>231</v>
      </c>
      <c r="BH3" t="s">
        <v>268</v>
      </c>
      <c r="BJ3" t="s">
        <v>272</v>
      </c>
      <c r="BL3" s="22">
        <v>0.4</v>
      </c>
      <c r="BM3" s="23">
        <v>0.06</v>
      </c>
      <c r="BO3">
        <v>2</v>
      </c>
      <c r="BP3">
        <v>0.35</v>
      </c>
    </row>
    <row r="4" spans="1:68" ht="13.5" thickBot="1" x14ac:dyDescent="0.3">
      <c r="B4">
        <v>0.7</v>
      </c>
      <c r="C4" s="20">
        <v>1.1200000000000001</v>
      </c>
      <c r="D4">
        <v>4</v>
      </c>
      <c r="F4" s="24" t="s">
        <v>298</v>
      </c>
      <c r="G4" s="3">
        <v>0</v>
      </c>
      <c r="H4" s="3"/>
      <c r="J4" s="12">
        <v>3</v>
      </c>
      <c r="K4" s="13">
        <v>0.93</v>
      </c>
      <c r="N4" s="10">
        <v>8</v>
      </c>
      <c r="O4" s="10">
        <v>10</v>
      </c>
      <c r="P4" s="10">
        <v>0.1</v>
      </c>
      <c r="S4" s="15">
        <v>0.02</v>
      </c>
      <c r="T4" s="10">
        <v>1.0204</v>
      </c>
      <c r="U4" s="10">
        <v>1</v>
      </c>
      <c r="V4" s="10">
        <v>1.0204</v>
      </c>
      <c r="AH4" t="s">
        <v>114</v>
      </c>
      <c r="AM4" t="s">
        <v>144</v>
      </c>
      <c r="AN4" s="19" t="s">
        <v>287</v>
      </c>
      <c r="AP4" s="17" t="s">
        <v>159</v>
      </c>
      <c r="AR4" s="17" t="s">
        <v>325</v>
      </c>
      <c r="AX4" t="s">
        <v>173</v>
      </c>
      <c r="AZ4" t="s">
        <v>69</v>
      </c>
      <c r="BB4" t="s">
        <v>232</v>
      </c>
      <c r="BD4" t="s">
        <v>234</v>
      </c>
      <c r="BF4" t="s">
        <v>78</v>
      </c>
      <c r="BH4" t="s">
        <v>269</v>
      </c>
      <c r="BJ4" t="s">
        <v>273</v>
      </c>
      <c r="BL4" s="22">
        <v>0.5</v>
      </c>
      <c r="BM4" s="23">
        <v>0.09</v>
      </c>
      <c r="BO4">
        <v>3</v>
      </c>
      <c r="BP4">
        <v>0.47</v>
      </c>
    </row>
    <row r="5" spans="1:68" ht="13.5" thickBot="1" x14ac:dyDescent="0.3">
      <c r="B5">
        <v>0.6</v>
      </c>
      <c r="C5" s="20">
        <v>1.28</v>
      </c>
      <c r="D5">
        <v>5</v>
      </c>
      <c r="J5" s="12">
        <v>4</v>
      </c>
      <c r="K5" s="13">
        <v>0.9</v>
      </c>
      <c r="N5" s="10">
        <v>11</v>
      </c>
      <c r="O5" s="10">
        <v>15</v>
      </c>
      <c r="P5" s="10">
        <v>0.13</v>
      </c>
      <c r="S5" s="15">
        <v>0.03</v>
      </c>
      <c r="T5" s="10">
        <v>1.0308999999999999</v>
      </c>
      <c r="U5" s="10">
        <v>1</v>
      </c>
      <c r="V5" s="10">
        <v>1.0308999999999999</v>
      </c>
      <c r="AH5" t="s">
        <v>115</v>
      </c>
      <c r="AM5" t="s">
        <v>145</v>
      </c>
      <c r="AN5" s="19" t="s">
        <v>287</v>
      </c>
      <c r="AP5" s="17" t="s">
        <v>160</v>
      </c>
      <c r="AR5" s="17" t="s">
        <v>159</v>
      </c>
      <c r="AX5" t="s">
        <v>174</v>
      </c>
      <c r="AZ5" t="s">
        <v>221</v>
      </c>
      <c r="BD5" t="s">
        <v>235</v>
      </c>
      <c r="BF5" t="s">
        <v>265</v>
      </c>
      <c r="BH5" t="s">
        <v>270</v>
      </c>
      <c r="BJ5" t="s">
        <v>274</v>
      </c>
      <c r="BL5" s="22">
        <v>0.6</v>
      </c>
      <c r="BM5" s="23">
        <v>0.12</v>
      </c>
      <c r="BO5">
        <v>4</v>
      </c>
      <c r="BP5">
        <v>0.56000000000000005</v>
      </c>
    </row>
    <row r="6" spans="1:68" ht="13.5" thickBot="1" x14ac:dyDescent="0.3">
      <c r="B6">
        <v>0.5</v>
      </c>
      <c r="C6" s="20">
        <v>1.48</v>
      </c>
      <c r="D6">
        <v>6</v>
      </c>
      <c r="J6" s="12">
        <v>5</v>
      </c>
      <c r="K6" s="13">
        <v>0.87</v>
      </c>
      <c r="N6" s="10">
        <v>16</v>
      </c>
      <c r="O6" s="10">
        <v>20</v>
      </c>
      <c r="P6" s="10">
        <v>0.17</v>
      </c>
      <c r="S6" s="15">
        <v>0.04</v>
      </c>
      <c r="T6" s="10">
        <v>1.0417000000000001</v>
      </c>
      <c r="U6" s="10">
        <v>1</v>
      </c>
      <c r="V6" s="10">
        <v>1.0417000000000001</v>
      </c>
      <c r="AH6" t="s">
        <v>116</v>
      </c>
      <c r="AM6" t="s">
        <v>3</v>
      </c>
      <c r="AN6" s="19" t="s">
        <v>287</v>
      </c>
      <c r="AP6" s="17" t="s">
        <v>161</v>
      </c>
      <c r="AR6" s="17" t="s">
        <v>160</v>
      </c>
      <c r="AX6" t="s">
        <v>175</v>
      </c>
      <c r="AZ6" t="s">
        <v>222</v>
      </c>
      <c r="BD6" t="s">
        <v>236</v>
      </c>
      <c r="BF6" t="s">
        <v>266</v>
      </c>
      <c r="BH6" t="s">
        <v>265</v>
      </c>
      <c r="BJ6" t="s">
        <v>275</v>
      </c>
      <c r="BL6" s="22">
        <v>0.7</v>
      </c>
      <c r="BM6" s="23">
        <v>0.14000000000000001</v>
      </c>
      <c r="BO6">
        <v>5</v>
      </c>
      <c r="BP6">
        <v>0.65</v>
      </c>
    </row>
    <row r="7" spans="1:68" ht="13.5" thickBot="1" x14ac:dyDescent="0.3">
      <c r="B7">
        <v>0.4</v>
      </c>
      <c r="C7" s="20">
        <v>1.76</v>
      </c>
      <c r="D7">
        <v>7</v>
      </c>
      <c r="J7" s="12">
        <v>6</v>
      </c>
      <c r="K7" s="13">
        <v>0.85</v>
      </c>
      <c r="N7" s="10">
        <v>21</v>
      </c>
      <c r="O7" s="10">
        <v>25</v>
      </c>
      <c r="P7" s="10">
        <v>0.19</v>
      </c>
      <c r="S7" s="15">
        <v>0.05</v>
      </c>
      <c r="T7" s="10">
        <v>1.0526</v>
      </c>
      <c r="U7" s="10">
        <v>1</v>
      </c>
      <c r="V7" s="10">
        <v>1.0526</v>
      </c>
      <c r="AH7" t="s">
        <v>117</v>
      </c>
      <c r="AM7" t="s">
        <v>146</v>
      </c>
      <c r="AN7" s="19" t="s">
        <v>287</v>
      </c>
      <c r="AP7" s="17" t="s">
        <v>162</v>
      </c>
      <c r="AR7" s="17" t="s">
        <v>161</v>
      </c>
      <c r="AX7" t="s">
        <v>176</v>
      </c>
      <c r="AZ7" t="s">
        <v>223</v>
      </c>
      <c r="BD7" t="s">
        <v>71</v>
      </c>
      <c r="BF7" t="s">
        <v>267</v>
      </c>
      <c r="BJ7" t="s">
        <v>276</v>
      </c>
      <c r="BL7" s="22">
        <v>0.8</v>
      </c>
      <c r="BM7" s="23">
        <v>0.16</v>
      </c>
      <c r="BO7">
        <v>6</v>
      </c>
      <c r="BP7">
        <v>0.74</v>
      </c>
    </row>
    <row r="8" spans="1:68" ht="13.5" thickBot="1" x14ac:dyDescent="0.3">
      <c r="D8">
        <v>8</v>
      </c>
      <c r="J8" s="12">
        <v>7</v>
      </c>
      <c r="K8" s="13">
        <v>0.82</v>
      </c>
      <c r="N8" s="10">
        <v>26</v>
      </c>
      <c r="O8" s="10">
        <v>30</v>
      </c>
      <c r="P8" s="10">
        <v>0.2</v>
      </c>
      <c r="S8" s="15">
        <v>0.06</v>
      </c>
      <c r="T8" s="10">
        <v>1.0638000000000001</v>
      </c>
      <c r="U8" s="10">
        <v>1</v>
      </c>
      <c r="V8" s="10">
        <v>1.0638000000000001</v>
      </c>
      <c r="AH8" t="s">
        <v>118</v>
      </c>
      <c r="AM8" t="s">
        <v>147</v>
      </c>
      <c r="AN8" s="19" t="s">
        <v>286</v>
      </c>
      <c r="AP8" s="17" t="s">
        <v>163</v>
      </c>
      <c r="AR8" s="17" t="s">
        <v>162</v>
      </c>
      <c r="AX8" t="s">
        <v>177</v>
      </c>
      <c r="AZ8" t="s">
        <v>224</v>
      </c>
      <c r="BD8" t="s">
        <v>237</v>
      </c>
      <c r="BJ8" t="s">
        <v>277</v>
      </c>
      <c r="BL8" s="22">
        <v>0.9</v>
      </c>
      <c r="BM8" s="23">
        <v>0.18</v>
      </c>
      <c r="BO8">
        <v>7</v>
      </c>
      <c r="BP8">
        <v>0.8</v>
      </c>
    </row>
    <row r="9" spans="1:68" ht="13.5" thickBot="1" x14ac:dyDescent="0.3">
      <c r="D9">
        <v>9</v>
      </c>
      <c r="J9" s="12">
        <v>8</v>
      </c>
      <c r="K9" s="13">
        <v>0.8</v>
      </c>
      <c r="N9" s="10">
        <v>31</v>
      </c>
      <c r="O9" s="10">
        <v>35</v>
      </c>
      <c r="P9" s="10">
        <v>0.23</v>
      </c>
      <c r="S9" s="15">
        <v>7.0000000000000007E-2</v>
      </c>
      <c r="T9" s="10">
        <v>1.0752999999999999</v>
      </c>
      <c r="U9" s="10">
        <v>1</v>
      </c>
      <c r="V9" s="10">
        <v>1.0752999999999999</v>
      </c>
      <c r="AH9" t="s">
        <v>119</v>
      </c>
      <c r="AM9" t="s">
        <v>148</v>
      </c>
      <c r="AN9" s="19" t="s">
        <v>286</v>
      </c>
      <c r="AP9" s="17" t="s">
        <v>328</v>
      </c>
      <c r="AR9" s="17" t="s">
        <v>163</v>
      </c>
      <c r="AX9" t="s">
        <v>178</v>
      </c>
      <c r="AZ9" t="s">
        <v>225</v>
      </c>
      <c r="BD9" t="s">
        <v>238</v>
      </c>
      <c r="BJ9" t="s">
        <v>278</v>
      </c>
      <c r="BL9" s="22">
        <v>1</v>
      </c>
      <c r="BM9" s="23">
        <v>0.2</v>
      </c>
      <c r="BO9">
        <v>8</v>
      </c>
      <c r="BP9">
        <v>0.85</v>
      </c>
    </row>
    <row r="10" spans="1:68" ht="13.5" thickBot="1" x14ac:dyDescent="0.3">
      <c r="D10">
        <v>10</v>
      </c>
      <c r="J10" s="12">
        <v>9</v>
      </c>
      <c r="K10" s="13">
        <v>0.78</v>
      </c>
      <c r="N10" s="10">
        <v>36</v>
      </c>
      <c r="O10" s="10">
        <v>40</v>
      </c>
      <c r="P10" s="10">
        <v>0.25</v>
      </c>
      <c r="S10" s="15">
        <v>0.08</v>
      </c>
      <c r="T10" s="10">
        <v>1.087</v>
      </c>
      <c r="U10" s="10">
        <v>1</v>
      </c>
      <c r="V10" s="10">
        <v>1.087</v>
      </c>
      <c r="AH10" t="s">
        <v>120</v>
      </c>
      <c r="AM10" t="s">
        <v>5</v>
      </c>
      <c r="AN10" s="19" t="s">
        <v>286</v>
      </c>
      <c r="AP10" s="17" t="s">
        <v>164</v>
      </c>
      <c r="AR10" s="17" t="s">
        <v>328</v>
      </c>
      <c r="AX10" t="s">
        <v>178</v>
      </c>
      <c r="AZ10" t="s">
        <v>226</v>
      </c>
      <c r="BD10" t="s">
        <v>239</v>
      </c>
      <c r="BJ10" t="s">
        <v>279</v>
      </c>
      <c r="BO10">
        <v>9</v>
      </c>
      <c r="BP10">
        <v>0.87</v>
      </c>
    </row>
    <row r="11" spans="1:68" ht="13.5" thickBot="1" x14ac:dyDescent="0.3">
      <c r="J11" s="16">
        <v>10</v>
      </c>
      <c r="K11" s="13">
        <v>0.76</v>
      </c>
      <c r="N11" s="10">
        <v>41</v>
      </c>
      <c r="O11" s="10">
        <v>45</v>
      </c>
      <c r="P11" s="10">
        <v>0.27</v>
      </c>
      <c r="S11" s="15">
        <v>0.09</v>
      </c>
      <c r="T11" s="10">
        <v>1.0989</v>
      </c>
      <c r="U11" s="10">
        <v>1</v>
      </c>
      <c r="V11" s="10">
        <v>1.0989</v>
      </c>
      <c r="AH11" t="s">
        <v>121</v>
      </c>
      <c r="AM11" t="s">
        <v>8</v>
      </c>
      <c r="AN11" s="19" t="s">
        <v>287</v>
      </c>
      <c r="AP11" s="17" t="s">
        <v>326</v>
      </c>
      <c r="AR11" s="17" t="s">
        <v>164</v>
      </c>
      <c r="AX11" t="s">
        <v>179</v>
      </c>
      <c r="AZ11" t="s">
        <v>227</v>
      </c>
      <c r="BD11" t="s">
        <v>240</v>
      </c>
      <c r="BJ11" t="s">
        <v>280</v>
      </c>
      <c r="BO11">
        <v>10</v>
      </c>
      <c r="BP11">
        <v>0.93</v>
      </c>
    </row>
    <row r="12" spans="1:68" ht="13" x14ac:dyDescent="0.25">
      <c r="N12" s="10">
        <v>46</v>
      </c>
      <c r="O12" s="10">
        <v>50</v>
      </c>
      <c r="P12" s="10">
        <v>0.28000000000000003</v>
      </c>
      <c r="S12" s="15">
        <v>0.1</v>
      </c>
      <c r="T12" s="10">
        <v>1.1111</v>
      </c>
      <c r="U12" s="10">
        <v>1</v>
      </c>
      <c r="V12" s="10">
        <v>1.1111</v>
      </c>
      <c r="AH12" t="s">
        <v>122</v>
      </c>
      <c r="AM12" t="s">
        <v>90</v>
      </c>
      <c r="AN12" s="19" t="s">
        <v>286</v>
      </c>
      <c r="AP12" s="17" t="s">
        <v>165</v>
      </c>
      <c r="AR12" s="17" t="s">
        <v>326</v>
      </c>
      <c r="AX12" t="s">
        <v>180</v>
      </c>
      <c r="AZ12" t="s">
        <v>228</v>
      </c>
      <c r="BD12" t="s">
        <v>241</v>
      </c>
      <c r="BJ12" t="s">
        <v>281</v>
      </c>
      <c r="BO12">
        <v>11</v>
      </c>
      <c r="BP12">
        <v>0.96</v>
      </c>
    </row>
    <row r="13" spans="1:68" ht="13" x14ac:dyDescent="0.25">
      <c r="N13" s="10">
        <v>51</v>
      </c>
      <c r="O13" s="10">
        <v>55</v>
      </c>
      <c r="P13" s="10">
        <v>0.28999999999999998</v>
      </c>
      <c r="S13" s="15">
        <v>0.11</v>
      </c>
      <c r="T13" s="10">
        <v>1.1235999999999999</v>
      </c>
      <c r="U13" s="10">
        <v>1</v>
      </c>
      <c r="V13" s="10">
        <v>1.1235999999999999</v>
      </c>
      <c r="AH13" t="s">
        <v>123</v>
      </c>
      <c r="AM13" t="s">
        <v>29</v>
      </c>
      <c r="AN13" s="19" t="s">
        <v>285</v>
      </c>
      <c r="AP13" s="17" t="s">
        <v>166</v>
      </c>
      <c r="AR13" s="17" t="s">
        <v>165</v>
      </c>
      <c r="AX13" t="s">
        <v>181</v>
      </c>
      <c r="AZ13" t="s">
        <v>229</v>
      </c>
      <c r="BD13" t="s">
        <v>242</v>
      </c>
      <c r="BO13">
        <v>12</v>
      </c>
      <c r="BP13">
        <v>1</v>
      </c>
    </row>
    <row r="14" spans="1:68" ht="13" x14ac:dyDescent="0.25">
      <c r="N14" s="10">
        <v>56</v>
      </c>
      <c r="O14" s="10">
        <v>60</v>
      </c>
      <c r="P14" s="10">
        <v>0.3</v>
      </c>
      <c r="S14" s="15">
        <v>0.12</v>
      </c>
      <c r="T14" s="10">
        <v>1.1364000000000001</v>
      </c>
      <c r="U14" s="10">
        <v>1</v>
      </c>
      <c r="V14" s="10">
        <v>1.1364000000000001</v>
      </c>
      <c r="AH14" t="s">
        <v>124</v>
      </c>
      <c r="AM14" t="s">
        <v>9</v>
      </c>
      <c r="AN14" s="19" t="s">
        <v>286</v>
      </c>
      <c r="AP14" s="17" t="s">
        <v>327</v>
      </c>
      <c r="AR14" s="17" t="s">
        <v>166</v>
      </c>
      <c r="AX14" t="s">
        <v>182</v>
      </c>
      <c r="AZ14" t="s">
        <v>230</v>
      </c>
      <c r="BD14" t="s">
        <v>243</v>
      </c>
    </row>
    <row r="15" spans="1:68" ht="13" x14ac:dyDescent="0.25">
      <c r="N15" s="10">
        <v>61</v>
      </c>
      <c r="O15" s="10">
        <v>65</v>
      </c>
      <c r="P15" s="10">
        <v>0.33</v>
      </c>
      <c r="S15" s="15">
        <v>0.13</v>
      </c>
      <c r="T15" s="10">
        <v>1.1494</v>
      </c>
      <c r="U15" s="10">
        <v>1</v>
      </c>
      <c r="V15" s="10">
        <v>1.1494</v>
      </c>
      <c r="AH15" t="s">
        <v>125</v>
      </c>
      <c r="AM15" t="s">
        <v>149</v>
      </c>
      <c r="AN15" s="19" t="s">
        <v>287</v>
      </c>
      <c r="AP15" s="17" t="s">
        <v>167</v>
      </c>
      <c r="AR15" s="17" t="s">
        <v>327</v>
      </c>
      <c r="AX15" t="s">
        <v>183</v>
      </c>
      <c r="BD15" t="s">
        <v>244</v>
      </c>
    </row>
    <row r="16" spans="1:68" ht="13" x14ac:dyDescent="0.25">
      <c r="N16" s="10">
        <v>66</v>
      </c>
      <c r="O16" s="10">
        <v>70</v>
      </c>
      <c r="P16" s="10">
        <v>0.36</v>
      </c>
      <c r="S16" s="15">
        <v>0.14000000000000001</v>
      </c>
      <c r="T16" s="10">
        <v>1.1628000000000001</v>
      </c>
      <c r="U16" s="10">
        <v>1</v>
      </c>
      <c r="V16" s="10">
        <v>1.1628000000000001</v>
      </c>
      <c r="AH16" t="s">
        <v>126</v>
      </c>
      <c r="AM16" t="s">
        <v>150</v>
      </c>
      <c r="AN16" s="19" t="s">
        <v>287</v>
      </c>
      <c r="AP16" s="117" t="s">
        <v>168</v>
      </c>
      <c r="AR16" s="17" t="s">
        <v>167</v>
      </c>
      <c r="AX16" t="s">
        <v>184</v>
      </c>
      <c r="BD16" t="s">
        <v>245</v>
      </c>
    </row>
    <row r="17" spans="14:56" ht="13" x14ac:dyDescent="0.25">
      <c r="N17" s="10">
        <v>71</v>
      </c>
      <c r="O17" s="10">
        <v>75</v>
      </c>
      <c r="P17" s="10">
        <v>0.37</v>
      </c>
      <c r="S17" s="15">
        <v>0.15</v>
      </c>
      <c r="T17" s="10">
        <v>1.1765000000000001</v>
      </c>
      <c r="U17" s="10">
        <v>1</v>
      </c>
      <c r="V17" s="10">
        <v>1.1765000000000001</v>
      </c>
      <c r="AH17" t="s">
        <v>127</v>
      </c>
      <c r="AM17" t="s">
        <v>0</v>
      </c>
      <c r="AN17" s="19" t="s">
        <v>285</v>
      </c>
      <c r="AR17" s="117" t="s">
        <v>168</v>
      </c>
      <c r="AX17" t="s">
        <v>185</v>
      </c>
      <c r="BD17" s="18" t="s">
        <v>73</v>
      </c>
    </row>
    <row r="18" spans="14:56" x14ac:dyDescent="0.25">
      <c r="N18" s="10">
        <v>76</v>
      </c>
      <c r="O18" s="10">
        <v>80</v>
      </c>
      <c r="P18" s="10">
        <v>0.38</v>
      </c>
      <c r="S18" s="15">
        <v>0.16</v>
      </c>
      <c r="T18" s="10">
        <v>1.1904999999999999</v>
      </c>
      <c r="U18" s="10">
        <v>1</v>
      </c>
      <c r="V18" s="10">
        <v>1.1904999999999999</v>
      </c>
      <c r="AH18" t="s">
        <v>128</v>
      </c>
      <c r="AM18" t="s">
        <v>151</v>
      </c>
      <c r="AN18" s="19" t="s">
        <v>287</v>
      </c>
      <c r="AX18" t="s">
        <v>186</v>
      </c>
      <c r="BD18" s="18" t="s">
        <v>246</v>
      </c>
    </row>
    <row r="19" spans="14:56" x14ac:dyDescent="0.25">
      <c r="N19" s="10">
        <v>81</v>
      </c>
      <c r="O19" s="10">
        <v>85</v>
      </c>
      <c r="P19" s="10">
        <v>0.39</v>
      </c>
      <c r="S19" s="15">
        <v>0.17</v>
      </c>
      <c r="T19" s="10">
        <v>1.2048000000000001</v>
      </c>
      <c r="U19" s="10">
        <v>1</v>
      </c>
      <c r="V19" s="10">
        <v>1.2048000000000001</v>
      </c>
      <c r="AH19" t="s">
        <v>129</v>
      </c>
      <c r="AM19" t="s">
        <v>152</v>
      </c>
      <c r="AN19" s="19" t="s">
        <v>287</v>
      </c>
      <c r="AX19" t="s">
        <v>187</v>
      </c>
      <c r="BD19" s="18" t="s">
        <v>247</v>
      </c>
    </row>
    <row r="20" spans="14:56" x14ac:dyDescent="0.25">
      <c r="N20" s="10">
        <v>86</v>
      </c>
      <c r="O20" s="10">
        <v>90</v>
      </c>
      <c r="P20" s="10">
        <v>0.4</v>
      </c>
      <c r="S20" s="15">
        <v>0.18</v>
      </c>
      <c r="T20" s="10">
        <v>1.2195</v>
      </c>
      <c r="U20" s="10">
        <v>1</v>
      </c>
      <c r="V20" s="10">
        <v>1.2195</v>
      </c>
      <c r="AH20" t="s">
        <v>130</v>
      </c>
      <c r="AM20" t="s">
        <v>153</v>
      </c>
      <c r="AN20" s="19" t="s">
        <v>286</v>
      </c>
      <c r="AX20" t="s">
        <v>188</v>
      </c>
      <c r="BD20" t="s">
        <v>248</v>
      </c>
    </row>
    <row r="21" spans="14:56" x14ac:dyDescent="0.25">
      <c r="N21" s="10">
        <v>91</v>
      </c>
      <c r="O21" s="10">
        <v>105</v>
      </c>
      <c r="P21" s="10">
        <v>0.46</v>
      </c>
      <c r="S21" s="15">
        <v>0.19</v>
      </c>
      <c r="T21" s="10">
        <v>1.2345999999999999</v>
      </c>
      <c r="U21" s="10">
        <v>1</v>
      </c>
      <c r="V21" s="10">
        <v>1.2345999999999999</v>
      </c>
      <c r="AH21" t="s">
        <v>131</v>
      </c>
      <c r="AM21" t="s">
        <v>154</v>
      </c>
      <c r="AN21" s="19" t="s">
        <v>287</v>
      </c>
      <c r="AX21" t="s">
        <v>189</v>
      </c>
      <c r="BD21" s="18" t="s">
        <v>249</v>
      </c>
    </row>
    <row r="22" spans="14:56" x14ac:dyDescent="0.25">
      <c r="N22" s="10">
        <v>106</v>
      </c>
      <c r="O22" s="10">
        <v>120</v>
      </c>
      <c r="P22" s="10">
        <v>0.5</v>
      </c>
      <c r="S22" s="15">
        <v>0.2</v>
      </c>
      <c r="T22" s="10">
        <v>1.25</v>
      </c>
      <c r="U22" s="10">
        <v>1</v>
      </c>
      <c r="V22" s="10">
        <v>1.25</v>
      </c>
      <c r="AH22" t="s">
        <v>36</v>
      </c>
      <c r="AM22" t="s">
        <v>24</v>
      </c>
      <c r="AN22" s="19" t="s">
        <v>285</v>
      </c>
      <c r="AX22" t="s">
        <v>190</v>
      </c>
      <c r="BD22" t="s">
        <v>250</v>
      </c>
    </row>
    <row r="23" spans="14:56" x14ac:dyDescent="0.25">
      <c r="N23" s="10">
        <v>121</v>
      </c>
      <c r="O23" s="10">
        <v>135</v>
      </c>
      <c r="P23" s="10">
        <v>0.56000000000000005</v>
      </c>
      <c r="S23" s="15">
        <v>0.21</v>
      </c>
      <c r="T23" s="10">
        <v>1.2658</v>
      </c>
      <c r="U23" s="10">
        <v>1.0101</v>
      </c>
      <c r="V23" s="10">
        <v>1.27858458</v>
      </c>
      <c r="AH23" t="s">
        <v>132</v>
      </c>
      <c r="AM23" t="s">
        <v>155</v>
      </c>
      <c r="AN23" s="19" t="s">
        <v>287</v>
      </c>
      <c r="AX23" t="s">
        <v>191</v>
      </c>
      <c r="BD23" s="18" t="s">
        <v>251</v>
      </c>
    </row>
    <row r="24" spans="14:56" x14ac:dyDescent="0.25">
      <c r="N24" s="10">
        <v>136</v>
      </c>
      <c r="O24" s="10">
        <v>150</v>
      </c>
      <c r="P24" s="10">
        <v>0.6</v>
      </c>
      <c r="S24" s="15">
        <v>0.22</v>
      </c>
      <c r="T24" s="10">
        <v>1.2821</v>
      </c>
      <c r="U24" s="10">
        <v>1.0204</v>
      </c>
      <c r="V24" s="10">
        <v>1.30825484</v>
      </c>
      <c r="AH24" t="s">
        <v>133</v>
      </c>
      <c r="AM24" t="s">
        <v>156</v>
      </c>
      <c r="AN24" s="19" t="s">
        <v>287</v>
      </c>
      <c r="AX24" t="s">
        <v>192</v>
      </c>
      <c r="BD24" t="s">
        <v>252</v>
      </c>
    </row>
    <row r="25" spans="14:56" x14ac:dyDescent="0.25">
      <c r="N25" s="10">
        <v>151</v>
      </c>
      <c r="O25" s="10">
        <v>165</v>
      </c>
      <c r="P25" s="10">
        <v>0.66</v>
      </c>
      <c r="S25" s="15">
        <v>0.23</v>
      </c>
      <c r="T25" s="10">
        <v>1.2987</v>
      </c>
      <c r="U25" s="10">
        <v>1.0308999999999999</v>
      </c>
      <c r="V25" s="10">
        <v>1.3388298299999999</v>
      </c>
      <c r="AH25" t="s">
        <v>134</v>
      </c>
      <c r="AM25" t="s">
        <v>27</v>
      </c>
      <c r="AN25" s="19" t="s">
        <v>285</v>
      </c>
      <c r="AX25" t="s">
        <v>193</v>
      </c>
      <c r="BD25" t="s">
        <v>253</v>
      </c>
    </row>
    <row r="26" spans="14:56" x14ac:dyDescent="0.25">
      <c r="N26" s="10">
        <v>166</v>
      </c>
      <c r="O26" s="10">
        <v>180</v>
      </c>
      <c r="P26" s="10">
        <v>0.7</v>
      </c>
      <c r="S26" s="15">
        <v>0.24</v>
      </c>
      <c r="T26" s="10">
        <v>1.3158000000000001</v>
      </c>
      <c r="U26" s="10">
        <v>1.0417000000000001</v>
      </c>
      <c r="V26" s="10">
        <v>1.3706688600000001</v>
      </c>
      <c r="AH26" t="s">
        <v>135</v>
      </c>
      <c r="AM26" t="s">
        <v>1</v>
      </c>
      <c r="AN26" s="19" t="s">
        <v>286</v>
      </c>
      <c r="AX26" t="s">
        <v>194</v>
      </c>
      <c r="BD26" t="s">
        <v>254</v>
      </c>
    </row>
    <row r="27" spans="14:56" x14ac:dyDescent="0.25">
      <c r="N27" s="10">
        <v>181</v>
      </c>
      <c r="O27" s="10">
        <v>195</v>
      </c>
      <c r="P27" s="10">
        <v>0.73</v>
      </c>
      <c r="S27" s="15">
        <v>0.25</v>
      </c>
      <c r="T27" s="10">
        <v>1.3332999999999999</v>
      </c>
      <c r="U27" s="10">
        <v>1.0526</v>
      </c>
      <c r="V27" s="10">
        <v>1.4034315799999999</v>
      </c>
      <c r="AH27" t="s">
        <v>136</v>
      </c>
      <c r="AM27" t="s">
        <v>157</v>
      </c>
      <c r="AN27" s="19" t="s">
        <v>287</v>
      </c>
      <c r="AX27" t="s">
        <v>195</v>
      </c>
      <c r="BD27" t="s">
        <v>255</v>
      </c>
    </row>
    <row r="28" spans="14:56" x14ac:dyDescent="0.25">
      <c r="N28" s="10">
        <v>196</v>
      </c>
      <c r="O28" s="10">
        <v>210</v>
      </c>
      <c r="P28" s="10">
        <v>0.75</v>
      </c>
      <c r="S28" s="15">
        <v>0.26</v>
      </c>
      <c r="T28" s="10">
        <v>1.3513999999999999</v>
      </c>
      <c r="U28" s="10">
        <v>1.0638000000000001</v>
      </c>
      <c r="V28" s="10">
        <v>1.43761932</v>
      </c>
      <c r="AH28" t="s">
        <v>137</v>
      </c>
      <c r="AM28" t="s">
        <v>158</v>
      </c>
      <c r="AN28" s="19" t="s">
        <v>287</v>
      </c>
      <c r="AX28" t="s">
        <v>196</v>
      </c>
      <c r="BD28" t="s">
        <v>256</v>
      </c>
    </row>
    <row r="29" spans="14:56" x14ac:dyDescent="0.25">
      <c r="N29" s="10">
        <v>211</v>
      </c>
      <c r="O29" s="10">
        <v>225</v>
      </c>
      <c r="P29" s="10">
        <v>0.78</v>
      </c>
      <c r="S29" s="15">
        <v>0.27</v>
      </c>
      <c r="T29" s="10">
        <v>1.3698999999999999</v>
      </c>
      <c r="U29" s="10">
        <v>1.0752999999999999</v>
      </c>
      <c r="V29" s="10">
        <v>1.4730534699999998</v>
      </c>
      <c r="AX29" t="s">
        <v>197</v>
      </c>
      <c r="BD29" t="s">
        <v>257</v>
      </c>
    </row>
    <row r="30" spans="14:56" x14ac:dyDescent="0.25">
      <c r="N30" s="10">
        <v>226</v>
      </c>
      <c r="O30" s="10">
        <v>240</v>
      </c>
      <c r="P30" s="10">
        <v>0.8</v>
      </c>
      <c r="S30" s="15">
        <v>0.28000000000000003</v>
      </c>
      <c r="T30" s="10">
        <v>1.3889</v>
      </c>
      <c r="U30" s="10">
        <v>1.087</v>
      </c>
      <c r="V30" s="10">
        <v>1.5097343000000001</v>
      </c>
      <c r="AX30" t="s">
        <v>198</v>
      </c>
      <c r="BD30" s="2" t="s">
        <v>258</v>
      </c>
    </row>
    <row r="31" spans="14:56" x14ac:dyDescent="0.25">
      <c r="N31" s="10">
        <v>241</v>
      </c>
      <c r="O31" s="10">
        <v>255</v>
      </c>
      <c r="P31" s="10">
        <v>0.83</v>
      </c>
      <c r="S31" s="15">
        <v>0.28999999999999998</v>
      </c>
      <c r="T31" s="10">
        <v>1.4085000000000001</v>
      </c>
      <c r="U31" s="10">
        <v>1.0989</v>
      </c>
      <c r="V31" s="10">
        <v>1.5478006500000001</v>
      </c>
      <c r="AX31" t="s">
        <v>199</v>
      </c>
      <c r="BD31" t="s">
        <v>259</v>
      </c>
    </row>
    <row r="32" spans="14:56" x14ac:dyDescent="0.25">
      <c r="N32" s="10">
        <v>256</v>
      </c>
      <c r="O32" s="10">
        <v>270</v>
      </c>
      <c r="P32" s="10">
        <v>0.85</v>
      </c>
      <c r="S32" s="15">
        <v>0.3</v>
      </c>
      <c r="T32" s="10">
        <v>1.4286000000000001</v>
      </c>
      <c r="U32" s="10">
        <v>1.1111</v>
      </c>
      <c r="V32" s="10">
        <v>1.58731746</v>
      </c>
      <c r="AX32" t="s">
        <v>200</v>
      </c>
      <c r="BD32" s="18" t="s">
        <v>260</v>
      </c>
    </row>
    <row r="33" spans="14:56" x14ac:dyDescent="0.25">
      <c r="N33" s="10">
        <v>271</v>
      </c>
      <c r="O33" s="10">
        <v>285</v>
      </c>
      <c r="P33" s="10">
        <v>0.88</v>
      </c>
      <c r="S33" s="15">
        <v>0.31</v>
      </c>
      <c r="T33" s="10">
        <v>1.4493</v>
      </c>
      <c r="U33" s="10">
        <v>1.1235999999999999</v>
      </c>
      <c r="V33" s="10">
        <v>1.62843348</v>
      </c>
      <c r="AX33" t="s">
        <v>201</v>
      </c>
      <c r="BD33" t="s">
        <v>261</v>
      </c>
    </row>
    <row r="34" spans="14:56" x14ac:dyDescent="0.25">
      <c r="N34" s="10">
        <v>286</v>
      </c>
      <c r="O34" s="10">
        <v>300</v>
      </c>
      <c r="P34" s="10">
        <v>0.9</v>
      </c>
      <c r="S34" s="15">
        <v>0.32</v>
      </c>
      <c r="T34" s="10">
        <v>1.4705999999999999</v>
      </c>
      <c r="U34" s="10">
        <v>1.1364000000000001</v>
      </c>
      <c r="V34" s="10">
        <v>1.67118984</v>
      </c>
      <c r="AX34" t="s">
        <v>202</v>
      </c>
      <c r="BD34" t="s">
        <v>262</v>
      </c>
    </row>
    <row r="35" spans="14:56" x14ac:dyDescent="0.25">
      <c r="N35" s="10">
        <v>301</v>
      </c>
      <c r="O35" s="10">
        <v>315</v>
      </c>
      <c r="P35" s="10">
        <v>0.93</v>
      </c>
      <c r="S35" s="15">
        <v>0.33</v>
      </c>
      <c r="T35" s="10">
        <v>1.4924999999999999</v>
      </c>
      <c r="U35" s="10">
        <v>1.1494</v>
      </c>
      <c r="V35" s="10">
        <v>1.7154794999999998</v>
      </c>
      <c r="AX35" t="s">
        <v>203</v>
      </c>
      <c r="BD35" s="18" t="s">
        <v>263</v>
      </c>
    </row>
    <row r="36" spans="14:56" x14ac:dyDescent="0.25">
      <c r="N36" s="10">
        <v>316</v>
      </c>
      <c r="O36" s="10">
        <v>330</v>
      </c>
      <c r="P36" s="10">
        <v>0.95</v>
      </c>
      <c r="S36" s="15">
        <v>0.34</v>
      </c>
      <c r="T36" s="10">
        <v>1.5152000000000001</v>
      </c>
      <c r="U36" s="10">
        <v>1.1628000000000001</v>
      </c>
      <c r="V36" s="10">
        <v>1.7618745600000003</v>
      </c>
      <c r="AX36" t="s">
        <v>204</v>
      </c>
    </row>
    <row r="37" spans="14:56" x14ac:dyDescent="0.25">
      <c r="N37" s="10">
        <v>331</v>
      </c>
      <c r="O37" s="10">
        <v>345</v>
      </c>
      <c r="P37" s="10">
        <v>0.98</v>
      </c>
      <c r="S37" s="15">
        <v>0.35</v>
      </c>
      <c r="T37" s="10">
        <v>1.5385</v>
      </c>
      <c r="U37" s="10">
        <v>1.1765000000000001</v>
      </c>
      <c r="V37" s="10">
        <v>1.8100452500000002</v>
      </c>
      <c r="AX37" t="s">
        <v>205</v>
      </c>
    </row>
    <row r="38" spans="14:56" x14ac:dyDescent="0.25">
      <c r="N38" s="10">
        <v>346</v>
      </c>
      <c r="O38" s="10">
        <v>366</v>
      </c>
      <c r="P38" s="10">
        <v>1</v>
      </c>
      <c r="S38" s="15">
        <v>0.36</v>
      </c>
      <c r="T38" s="10">
        <v>1.5625</v>
      </c>
      <c r="U38" s="10">
        <v>1.1904999999999999</v>
      </c>
      <c r="V38" s="10">
        <v>1.8601562499999997</v>
      </c>
      <c r="AX38" t="s">
        <v>63</v>
      </c>
    </row>
    <row r="39" spans="14:56" x14ac:dyDescent="0.25">
      <c r="N39" s="10">
        <v>367</v>
      </c>
      <c r="O39" s="10">
        <v>395</v>
      </c>
      <c r="P39" s="10">
        <v>1.08</v>
      </c>
      <c r="S39" s="15">
        <v>0.37</v>
      </c>
      <c r="T39" s="10">
        <v>1.5872999999999999</v>
      </c>
      <c r="U39" s="10">
        <v>1.2048000000000001</v>
      </c>
      <c r="V39" s="10">
        <v>1.91237904</v>
      </c>
      <c r="AX39" t="s">
        <v>206</v>
      </c>
    </row>
    <row r="40" spans="14:56" x14ac:dyDescent="0.25">
      <c r="N40" s="10">
        <v>396</v>
      </c>
      <c r="O40" s="10">
        <v>425</v>
      </c>
      <c r="P40" s="10">
        <v>1.1599999999999999</v>
      </c>
      <c r="S40" s="15">
        <v>0.38</v>
      </c>
      <c r="T40" s="10">
        <v>1.6129</v>
      </c>
      <c r="U40" s="10">
        <v>1.2195</v>
      </c>
      <c r="V40" s="10">
        <v>1.96693155</v>
      </c>
      <c r="AX40" t="s">
        <v>207</v>
      </c>
    </row>
    <row r="41" spans="14:56" x14ac:dyDescent="0.25">
      <c r="N41" s="10">
        <v>426</v>
      </c>
      <c r="O41" s="10">
        <v>456</v>
      </c>
      <c r="P41" s="10">
        <v>1.24</v>
      </c>
      <c r="S41" s="15">
        <v>0.39</v>
      </c>
      <c r="T41" s="10">
        <v>1.6393</v>
      </c>
      <c r="U41" s="10">
        <v>1.2345999999999999</v>
      </c>
      <c r="V41" s="10">
        <v>2.0238797799999997</v>
      </c>
      <c r="AX41" t="s">
        <v>208</v>
      </c>
    </row>
    <row r="42" spans="14:56" x14ac:dyDescent="0.25">
      <c r="N42" s="10">
        <v>457</v>
      </c>
      <c r="O42" s="10">
        <v>486</v>
      </c>
      <c r="P42" s="10">
        <v>1.32</v>
      </c>
      <c r="S42" s="15">
        <v>0.4</v>
      </c>
      <c r="T42" s="10">
        <v>1.6667000000000001</v>
      </c>
      <c r="U42" s="10">
        <v>1.25</v>
      </c>
      <c r="V42" s="10">
        <v>2.0833750000000002</v>
      </c>
      <c r="AX42" t="s">
        <v>209</v>
      </c>
    </row>
    <row r="43" spans="14:56" x14ac:dyDescent="0.25">
      <c r="N43" s="10">
        <v>487</v>
      </c>
      <c r="O43" s="10">
        <v>516</v>
      </c>
      <c r="P43" s="10">
        <v>1.4</v>
      </c>
      <c r="S43" s="15">
        <v>0.41</v>
      </c>
      <c r="T43" s="10">
        <v>1.6949000000000001</v>
      </c>
      <c r="U43" s="10">
        <v>1.2658</v>
      </c>
      <c r="V43" s="10">
        <v>2.1454044200000002</v>
      </c>
      <c r="AX43" t="s">
        <v>210</v>
      </c>
    </row>
    <row r="44" spans="14:56" x14ac:dyDescent="0.25">
      <c r="N44" s="10">
        <v>517</v>
      </c>
      <c r="O44" s="10">
        <v>547</v>
      </c>
      <c r="P44" s="10">
        <v>1.47</v>
      </c>
      <c r="S44" s="15">
        <v>0.42</v>
      </c>
      <c r="T44" s="10">
        <v>1.7241</v>
      </c>
      <c r="U44" s="10">
        <v>1.2821</v>
      </c>
      <c r="V44" s="10">
        <v>2.2104686099999999</v>
      </c>
      <c r="AX44" t="s">
        <v>211</v>
      </c>
    </row>
    <row r="45" spans="14:56" x14ac:dyDescent="0.25">
      <c r="N45" s="10">
        <v>548</v>
      </c>
      <c r="O45" s="10">
        <v>577</v>
      </c>
      <c r="P45" s="10">
        <v>1.55</v>
      </c>
      <c r="S45" s="15">
        <v>0.43</v>
      </c>
      <c r="T45" s="10">
        <v>1.7544</v>
      </c>
      <c r="U45" s="10">
        <v>1.2987</v>
      </c>
      <c r="V45" s="10">
        <v>2.2784392799999997</v>
      </c>
      <c r="AX45" t="s">
        <v>212</v>
      </c>
    </row>
    <row r="46" spans="14:56" x14ac:dyDescent="0.25">
      <c r="N46" s="10">
        <v>578</v>
      </c>
      <c r="O46" s="10">
        <v>608</v>
      </c>
      <c r="P46" s="10">
        <v>1.62</v>
      </c>
      <c r="S46" s="15">
        <v>0.44</v>
      </c>
      <c r="T46" s="10">
        <v>1.7857000000000001</v>
      </c>
      <c r="U46" s="10">
        <v>1.3158000000000001</v>
      </c>
      <c r="V46" s="10">
        <v>2.34962406</v>
      </c>
      <c r="AX46" t="s">
        <v>213</v>
      </c>
    </row>
    <row r="47" spans="14:56" x14ac:dyDescent="0.25">
      <c r="N47" s="10">
        <v>609</v>
      </c>
      <c r="O47" s="10">
        <v>638</v>
      </c>
      <c r="P47" s="10">
        <v>1.69</v>
      </c>
      <c r="S47" s="15">
        <v>0.45</v>
      </c>
      <c r="T47" s="10">
        <v>1.8182</v>
      </c>
      <c r="U47" s="10">
        <v>1.3332999999999999</v>
      </c>
      <c r="V47" s="10">
        <v>2.4242060599999999</v>
      </c>
      <c r="AX47" t="s">
        <v>214</v>
      </c>
    </row>
    <row r="48" spans="14:56" x14ac:dyDescent="0.25">
      <c r="N48" s="10">
        <v>639</v>
      </c>
      <c r="O48" s="10">
        <v>669</v>
      </c>
      <c r="P48" s="10">
        <v>1.76</v>
      </c>
      <c r="S48" s="15">
        <v>0.46</v>
      </c>
      <c r="T48" s="10">
        <v>1.8519000000000001</v>
      </c>
      <c r="U48" s="10">
        <v>1.3513999999999999</v>
      </c>
      <c r="V48" s="10">
        <v>2.5026576600000001</v>
      </c>
      <c r="AX48" t="s">
        <v>215</v>
      </c>
    </row>
    <row r="49" spans="14:50" x14ac:dyDescent="0.25">
      <c r="N49" s="10">
        <v>670</v>
      </c>
      <c r="O49" s="10">
        <v>699</v>
      </c>
      <c r="P49" s="10">
        <v>1.83</v>
      </c>
      <c r="S49" s="15">
        <v>0.47</v>
      </c>
      <c r="T49" s="10">
        <v>1.8868</v>
      </c>
      <c r="U49" s="10">
        <v>1.3698999999999999</v>
      </c>
      <c r="V49" s="10">
        <v>2.5847273199999998</v>
      </c>
      <c r="AX49" t="s">
        <v>216</v>
      </c>
    </row>
    <row r="50" spans="14:50" x14ac:dyDescent="0.25">
      <c r="N50" s="10">
        <v>700</v>
      </c>
      <c r="O50" s="10">
        <v>730</v>
      </c>
      <c r="P50" s="10">
        <v>1.9</v>
      </c>
      <c r="S50" s="15">
        <v>0.48</v>
      </c>
      <c r="T50" s="10">
        <v>1.9231</v>
      </c>
      <c r="U50" s="10">
        <v>1.3889</v>
      </c>
      <c r="V50" s="10">
        <v>2.6709935900000001</v>
      </c>
      <c r="AX50" t="s">
        <v>217</v>
      </c>
    </row>
    <row r="51" spans="14:50" x14ac:dyDescent="0.25">
      <c r="N51" s="10">
        <v>731</v>
      </c>
      <c r="O51" s="10">
        <v>760</v>
      </c>
      <c r="P51" s="10">
        <v>1.97</v>
      </c>
      <c r="S51" s="15">
        <v>0.49</v>
      </c>
      <c r="T51" s="10">
        <v>1.9608000000000001</v>
      </c>
      <c r="U51" s="10">
        <v>1.4085000000000001</v>
      </c>
      <c r="V51" s="10">
        <v>2.7617868000000003</v>
      </c>
      <c r="AX51" t="s">
        <v>218</v>
      </c>
    </row>
    <row r="52" spans="14:50" x14ac:dyDescent="0.25">
      <c r="N52" s="10">
        <v>761</v>
      </c>
      <c r="O52" s="10">
        <v>790</v>
      </c>
      <c r="P52" s="10">
        <v>2.0499999999999998</v>
      </c>
      <c r="S52" s="15">
        <v>0.5</v>
      </c>
      <c r="T52" s="10">
        <v>2</v>
      </c>
      <c r="U52" s="10">
        <v>1.4286000000000001</v>
      </c>
      <c r="V52" s="10">
        <v>2.8572000000000002</v>
      </c>
    </row>
    <row r="53" spans="14:50" x14ac:dyDescent="0.25">
      <c r="N53" s="10">
        <v>791</v>
      </c>
      <c r="O53" s="10">
        <v>821</v>
      </c>
      <c r="P53" s="10">
        <v>2.12</v>
      </c>
    </row>
    <row r="54" spans="14:50" x14ac:dyDescent="0.25">
      <c r="N54" s="10">
        <v>822</v>
      </c>
      <c r="O54" s="10">
        <v>851</v>
      </c>
      <c r="P54" s="10">
        <v>2.19</v>
      </c>
    </row>
    <row r="55" spans="14:50" x14ac:dyDescent="0.25">
      <c r="N55" s="10">
        <v>852</v>
      </c>
      <c r="O55" s="10">
        <v>882</v>
      </c>
      <c r="P55" s="10">
        <v>2.2599999999999998</v>
      </c>
    </row>
    <row r="56" spans="14:50" x14ac:dyDescent="0.25">
      <c r="N56" s="10">
        <v>883</v>
      </c>
      <c r="O56" s="10">
        <v>912</v>
      </c>
      <c r="P56" s="10">
        <v>2.33</v>
      </c>
    </row>
    <row r="57" spans="14:50" x14ac:dyDescent="0.25">
      <c r="N57" s="10">
        <v>913</v>
      </c>
      <c r="O57" s="10">
        <v>942</v>
      </c>
      <c r="P57" s="10">
        <v>2.39</v>
      </c>
    </row>
    <row r="58" spans="14:50" x14ac:dyDescent="0.25">
      <c r="N58" s="10">
        <v>943</v>
      </c>
      <c r="O58" s="10">
        <v>973</v>
      </c>
      <c r="P58" s="10">
        <v>2.46</v>
      </c>
    </row>
    <row r="59" spans="14:50" x14ac:dyDescent="0.25">
      <c r="N59" s="10">
        <v>974</v>
      </c>
      <c r="O59" s="10">
        <v>1003</v>
      </c>
      <c r="P59" s="10">
        <v>2.52</v>
      </c>
    </row>
    <row r="60" spans="14:50" x14ac:dyDescent="0.25">
      <c r="N60" s="10">
        <v>1004</v>
      </c>
      <c r="O60" s="10">
        <v>1034</v>
      </c>
      <c r="P60" s="10">
        <v>2.59</v>
      </c>
    </row>
    <row r="61" spans="14:50" x14ac:dyDescent="0.25">
      <c r="N61" s="10">
        <v>1035</v>
      </c>
      <c r="O61" s="10">
        <v>1064</v>
      </c>
      <c r="P61" s="10">
        <v>2.65</v>
      </c>
    </row>
    <row r="62" spans="14:50" x14ac:dyDescent="0.25">
      <c r="N62" s="10">
        <v>1065</v>
      </c>
      <c r="O62" s="10">
        <v>1095</v>
      </c>
      <c r="P62" s="10">
        <v>2.71</v>
      </c>
    </row>
    <row r="63" spans="14:50" x14ac:dyDescent="0.25">
      <c r="N63" s="10">
        <v>1096</v>
      </c>
      <c r="O63" s="10">
        <v>1125</v>
      </c>
      <c r="P63" s="10">
        <v>2.78</v>
      </c>
    </row>
    <row r="64" spans="14:50" x14ac:dyDescent="0.25">
      <c r="N64" s="10">
        <v>1126</v>
      </c>
      <c r="O64" s="10">
        <v>1155</v>
      </c>
      <c r="P64" s="10">
        <v>2.84</v>
      </c>
    </row>
    <row r="65" spans="14:16" x14ac:dyDescent="0.25">
      <c r="N65" s="10">
        <v>1156</v>
      </c>
      <c r="O65" s="10">
        <v>1186</v>
      </c>
      <c r="P65" s="10">
        <v>2.91</v>
      </c>
    </row>
    <row r="66" spans="14:16" x14ac:dyDescent="0.25">
      <c r="N66" s="10">
        <v>1187</v>
      </c>
      <c r="O66" s="10">
        <v>1216</v>
      </c>
      <c r="P66" s="10">
        <v>2.97</v>
      </c>
    </row>
    <row r="67" spans="14:16" x14ac:dyDescent="0.25">
      <c r="N67" s="10">
        <v>1217</v>
      </c>
      <c r="O67" s="10">
        <v>1247</v>
      </c>
      <c r="P67" s="10">
        <v>3.03</v>
      </c>
    </row>
    <row r="68" spans="14:16" x14ac:dyDescent="0.25">
      <c r="N68" s="10">
        <v>1248</v>
      </c>
      <c r="O68" s="10">
        <v>1277</v>
      </c>
      <c r="P68" s="10">
        <v>3.09</v>
      </c>
    </row>
    <row r="69" spans="14:16" x14ac:dyDescent="0.25">
      <c r="N69" s="10">
        <v>1278</v>
      </c>
      <c r="O69" s="10">
        <v>1307</v>
      </c>
      <c r="P69" s="10">
        <v>3.15</v>
      </c>
    </row>
    <row r="70" spans="14:16" x14ac:dyDescent="0.25">
      <c r="N70" s="10">
        <v>1308</v>
      </c>
      <c r="O70" s="10">
        <v>1338</v>
      </c>
      <c r="P70" s="10">
        <v>3.21</v>
      </c>
    </row>
    <row r="71" spans="14:16" x14ac:dyDescent="0.25">
      <c r="N71" s="10">
        <v>1339</v>
      </c>
      <c r="O71" s="10">
        <v>1368</v>
      </c>
      <c r="P71" s="10">
        <v>3.27</v>
      </c>
    </row>
    <row r="72" spans="14:16" x14ac:dyDescent="0.25">
      <c r="N72" s="10">
        <v>1369</v>
      </c>
      <c r="O72" s="10">
        <v>1399</v>
      </c>
      <c r="P72" s="10">
        <v>3.33</v>
      </c>
    </row>
    <row r="73" spans="14:16" x14ac:dyDescent="0.25">
      <c r="N73" s="10">
        <v>1400</v>
      </c>
      <c r="O73" s="10">
        <v>1429</v>
      </c>
      <c r="P73" s="10">
        <v>3.38</v>
      </c>
    </row>
    <row r="74" spans="14:16" x14ac:dyDescent="0.25">
      <c r="N74" s="10">
        <v>1430</v>
      </c>
      <c r="O74" s="10">
        <v>1460</v>
      </c>
      <c r="P74" s="10">
        <v>3.44</v>
      </c>
    </row>
    <row r="75" spans="14:16" x14ac:dyDescent="0.25">
      <c r="N75" s="10">
        <v>1461</v>
      </c>
      <c r="O75" s="10">
        <v>1490</v>
      </c>
      <c r="P75" s="10">
        <v>3.5</v>
      </c>
    </row>
    <row r="76" spans="14:16" x14ac:dyDescent="0.25">
      <c r="N76" s="10">
        <v>1491</v>
      </c>
      <c r="O76" s="10">
        <v>1520</v>
      </c>
      <c r="P76" s="10">
        <v>3.56</v>
      </c>
    </row>
    <row r="77" spans="14:16" x14ac:dyDescent="0.25">
      <c r="N77" s="10">
        <v>1521</v>
      </c>
      <c r="O77" s="10">
        <v>1551</v>
      </c>
      <c r="P77" s="10">
        <v>3.62</v>
      </c>
    </row>
    <row r="78" spans="14:16" x14ac:dyDescent="0.25">
      <c r="N78" s="10">
        <v>1552</v>
      </c>
      <c r="O78" s="10">
        <v>1581</v>
      </c>
      <c r="P78" s="10">
        <v>3.67</v>
      </c>
    </row>
    <row r="79" spans="14:16" x14ac:dyDescent="0.25">
      <c r="N79" s="10">
        <v>1582</v>
      </c>
      <c r="O79" s="10">
        <v>1612</v>
      </c>
      <c r="P79" s="10">
        <v>3.73</v>
      </c>
    </row>
    <row r="80" spans="14:16" x14ac:dyDescent="0.25">
      <c r="N80" s="10">
        <v>1613</v>
      </c>
      <c r="O80" s="10">
        <v>1642</v>
      </c>
      <c r="P80" s="10">
        <v>3.79</v>
      </c>
    </row>
    <row r="81" spans="14:16" x14ac:dyDescent="0.25">
      <c r="N81" s="10">
        <v>1643</v>
      </c>
      <c r="O81" s="10">
        <v>1672</v>
      </c>
      <c r="P81" s="10">
        <v>3.84</v>
      </c>
    </row>
    <row r="82" spans="14:16" x14ac:dyDescent="0.25">
      <c r="N82" s="10">
        <v>1673</v>
      </c>
      <c r="O82" s="10">
        <v>1703</v>
      </c>
      <c r="P82" s="10">
        <v>3.89</v>
      </c>
    </row>
    <row r="83" spans="14:16" x14ac:dyDescent="0.25">
      <c r="N83" s="10">
        <v>1704</v>
      </c>
      <c r="O83" s="10">
        <v>1733</v>
      </c>
      <c r="P83" s="10">
        <v>3.94</v>
      </c>
    </row>
    <row r="84" spans="14:16" x14ac:dyDescent="0.25">
      <c r="N84" s="10">
        <v>1734</v>
      </c>
      <c r="O84" s="10">
        <v>1764</v>
      </c>
      <c r="P84" s="10">
        <v>4</v>
      </c>
    </row>
    <row r="85" spans="14:16" x14ac:dyDescent="0.25">
      <c r="N85" s="10">
        <v>1765</v>
      </c>
      <c r="O85" s="10">
        <v>1794</v>
      </c>
      <c r="P85" s="10">
        <v>4.05</v>
      </c>
    </row>
    <row r="86" spans="14:16" x14ac:dyDescent="0.25">
      <c r="N86" s="10">
        <v>1795</v>
      </c>
      <c r="O86" s="10">
        <v>1825</v>
      </c>
      <c r="P86" s="10">
        <v>4.0999999999999996</v>
      </c>
    </row>
  </sheetData>
  <sortState xmlns:xlrd2="http://schemas.microsoft.com/office/spreadsheetml/2017/richdata2" ref="AP3:AP16">
    <sortCondition ref="AP1"/>
  </sortState>
  <conditionalFormatting sqref="AX38:AX47">
    <cfRule type="expression" dxfId="19" priority="1" stopIfTrue="1">
      <formula>$I$20="TURISMO RURAL"</formula>
    </cfRule>
    <cfRule type="expression" dxfId="18" priority="2" stopIfTrue="1">
      <formula>$I$20="SUINOCULTURA"</formula>
    </cfRule>
    <cfRule type="expression" dxfId="17" priority="3" stopIfTrue="1">
      <formula>$I$20="PISCICULTURA"</formula>
    </cfRule>
    <cfRule type="expression" dxfId="16" priority="4" stopIfTrue="1">
      <formula>$I$20="OVINOCULTURA / CAPRINOCULTURA"</formula>
    </cfRule>
    <cfRule type="expression" dxfId="15" priority="5" stopIfTrue="1">
      <formula>$I$20="EQUINOCULTURA"</formula>
    </cfRule>
    <cfRule type="expression" dxfId="14" priority="6" stopIfTrue="1">
      <formula>$I$20="CRIAÇÃO DE COELHOS"</formula>
    </cfRule>
    <cfRule type="expression" dxfId="13" priority="7" stopIfTrue="1">
      <formula>$I$20="CRIAÇÃO DE BUFALOS"</formula>
    </cfRule>
    <cfRule type="expression" dxfId="12" priority="8" stopIfTrue="1">
      <formula>$I$20="CRIAÇÃO DE ANIMAIS SILVESTRES"</formula>
    </cfRule>
    <cfRule type="expression" dxfId="11" priority="9" stopIfTrue="1">
      <formula>$I$20="BOVINOCULTURA"</formula>
    </cfRule>
    <cfRule type="expression" dxfId="10" priority="10" stopIfTrue="1">
      <formula>$I$20="AVICULTURA"</formula>
    </cfRule>
    <cfRule type="expression" dxfId="9" priority="11" stopIfTrue="1">
      <formula>$I$20="APICULTURA"</formula>
    </cfRule>
    <cfRule type="expression" dxfId="8" priority="12" stopIfTrue="1">
      <formula>$I$20="HORTICULTURA / OLERICULTURA"</formula>
    </cfRule>
    <cfRule type="expression" dxfId="7" priority="13" stopIfTrue="1">
      <formula>$I$20="FRUTICULTURA"</formula>
    </cfRule>
    <cfRule type="expression" dxfId="6" priority="14" stopIfTrue="1">
      <formula>$I$20="FLORICULTURA / PLANTAS ORNAMENTAIS"</formula>
    </cfRule>
    <cfRule type="expression" dxfId="5" priority="15" stopIfTrue="1">
      <formula>$I$20="ATIVIDADES FLORESTAIS"</formula>
    </cfRule>
    <cfRule type="expression" dxfId="4" priority="16" stopIfTrue="1">
      <formula>$I$20="AGRICULTURA - GRÃOS / CEREAIS OLEAGINOSO - SEM SECADOR"</formula>
    </cfRule>
    <cfRule type="expression" dxfId="3" priority="17" stopIfTrue="1">
      <formula>$I$20="AGRICULTURA - GRÃOS / CEREAIS NÃO OLEAGINOSO - SEM SECADOR"</formula>
    </cfRule>
    <cfRule type="expression" dxfId="2" priority="18" stopIfTrue="1">
      <formula>$I$20="AGRICULTURA - FUMO / CHA / ERVA MATE"</formula>
    </cfRule>
    <cfRule type="expression" dxfId="1" priority="19" stopIfTrue="1">
      <formula>$I$20="AGRICULTURA - CANA DE ACUCAR (EXCETO USINA)"</formula>
    </cfRule>
    <cfRule type="expression" dxfId="0" priority="20" stopIfTrue="1">
      <formula>$I$20="AGRICULTURA - CAFÉ - SEM SECADOR"</formula>
    </cfRule>
  </conditionalFormatting>
  <pageMargins left="0.511811024" right="0.511811024" top="0.78740157499999996" bottom="0.78740157499999996" header="0.31496062000000002" footer="0.31496062000000002"/>
  <pageSetup orientation="portrait" horizontalDpi="200" verticalDpi="200" r:id="rId1"/>
  <headerFooter>
    <oddHeader>&amp;R&amp;"SwissReSans"&amp;12&amp;K627D77Confidential&amp;1#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CA3604049564EB76E9ED3A676478E" ma:contentTypeVersion="0" ma:contentTypeDescription="Create a new document." ma:contentTypeScope="" ma:versionID="4cb847c91d8516b4c15cad82249832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EE30ED-FC24-42C8-A3E6-5FDDA6AE36D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755246A-7EEB-4685-89F7-026AE814D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ABCD7-F686-4596-A45A-A9001F13FFD0}">
  <ds:schemaRefs>
    <ds:schemaRef ds:uri="http://schemas.openxmlformats.org/package/2006/metadata/core-properties"/>
    <ds:schemaRef ds:uri="http://schemas.microsoft.com/sharepoint/v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ae3bbe90-f7b9-421e-af79-383784b71bfd"/>
    <ds:schemaRef ds:uri="d6b3294d-d0ac-402f-8738-58b01d6ec124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0E04B06-3D83-47D1-BF90-EA943E6DD3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COTAÇÃO</vt:lpstr>
      <vt:lpstr>ANEXO 2</vt:lpstr>
      <vt:lpstr>Listas</vt:lpstr>
      <vt:lpstr>'ANEXO 2'!Print_Area</vt:lpstr>
      <vt:lpstr>COTAÇÃO!Print_Area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Coelho</dc:creator>
  <cp:lastModifiedBy>Alessandra Silva</cp:lastModifiedBy>
  <cp:lastPrinted>2022-10-11T12:44:18Z</cp:lastPrinted>
  <dcterms:created xsi:type="dcterms:W3CDTF">2018-07-13T13:26:54Z</dcterms:created>
  <dcterms:modified xsi:type="dcterms:W3CDTF">2022-10-11T19:30:00Z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0x010100304CA3604049564EB76E9ED3A676478E</vt:lpwstr>
  </property>
  <property fmtid="{D5CDD505-2E9C-101B-9397-08002B2CF9AE}" pid="3" name="SRGlobalContentCategoryRecord_0">
    <vt:lpwstr>Not Assigned|318c67c1-b170-4dae-8074-50e96d194e3d</vt:lpwstr>
  </property>
  <property fmtid="{D5CDD505-2E9C-101B-9397-08002B2CF9AE}" pid="4" name="SRGlobalCountry_0">
    <vt:lpwstr>Not Assigned|83fc62bf-0a64-4b05-ab69-4a8bf9950dcb</vt:lpwstr>
  </property>
  <property fmtid="{D5CDD505-2E9C-101B-9397-08002B2CF9AE}" pid="5" name="TaxCatchAll">
    <vt:lpwstr>2;#Not Assigned|83fc62bf-0a64-4b05-ab69-4a8bf9950dcb;#1;#Not Assigned|318c67c1-b170-4dae-8074-50e96d194e3d</vt:lpwstr>
  </property>
  <property fmtid="{D5CDD505-2E9C-101B-9397-08002B2CF9AE}" pid="6" name="_dlc_DocIdItemGuid">
    <vt:lpwstr>d2e21308-6b6c-494b-b8a5-6816f3eec10d</vt:lpwstr>
  </property>
  <property fmtid="{D5CDD505-2E9C-101B-9397-08002B2CF9AE}" pid="7" name="SRGlobalContentCategoryRecord">
    <vt:lpwstr>1;#Not Assigned|318c67c1-b170-4dae-8074-50e96d194e3d</vt:lpwstr>
  </property>
  <property fmtid="{D5CDD505-2E9C-101B-9397-08002B2CF9AE}" pid="8" name="SRGlobalCountry">
    <vt:lpwstr>2;#Not Assigned|83fc62bf-0a64-4b05-ab69-4a8bf9950dcb</vt:lpwstr>
  </property>
  <property fmtid="{D5CDD505-2E9C-101B-9397-08002B2CF9AE}" pid="9" name="MSIP_Label_7990cebc-a76f-46f9-b754-1421c45ad750_Enabled">
    <vt:lpwstr>true</vt:lpwstr>
  </property>
  <property fmtid="{D5CDD505-2E9C-101B-9397-08002B2CF9AE}" pid="10" name="MSIP_Label_7990cebc-a76f-46f9-b754-1421c45ad750_SetDate">
    <vt:lpwstr>2022-10-11T19:30:00Z</vt:lpwstr>
  </property>
  <property fmtid="{D5CDD505-2E9C-101B-9397-08002B2CF9AE}" pid="11" name="MSIP_Label_7990cebc-a76f-46f9-b754-1421c45ad750_Method">
    <vt:lpwstr>Privileged</vt:lpwstr>
  </property>
  <property fmtid="{D5CDD505-2E9C-101B-9397-08002B2CF9AE}" pid="12" name="MSIP_Label_7990cebc-a76f-46f9-b754-1421c45ad750_Name">
    <vt:lpwstr>7990cebc-a76f-46f9-b754-1421c45ad750</vt:lpwstr>
  </property>
  <property fmtid="{D5CDD505-2E9C-101B-9397-08002B2CF9AE}" pid="13" name="MSIP_Label_7990cebc-a76f-46f9-b754-1421c45ad750_SiteId">
    <vt:lpwstr>45597f60-6e37-4be7-acfb-4c9e23b261ea</vt:lpwstr>
  </property>
  <property fmtid="{D5CDD505-2E9C-101B-9397-08002B2CF9AE}" pid="14" name="MSIP_Label_7990cebc-a76f-46f9-b754-1421c45ad750_ActionId">
    <vt:lpwstr>a2a65389-0a95-478e-8534-b39021d86b4a</vt:lpwstr>
  </property>
  <property fmtid="{D5CDD505-2E9C-101B-9397-08002B2CF9AE}" pid="15" name="MSIP_Label_7990cebc-a76f-46f9-b754-1421c45ad750_ContentBits">
    <vt:lpwstr>1</vt:lpwstr>
  </property>
  <property fmtid="{D5CDD505-2E9C-101B-9397-08002B2CF9AE}" pid="16" name="Sensitivity">
    <vt:lpwstr>Confidential</vt:lpwstr>
  </property>
</Properties>
</file>